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NCE\Desktop\DIF LANDA\FORMATOS TRASNPARENCIA\zejercicio 2016\5.- ACUMULADO DE NOMINAS\5.2 ACUMULADO DE NOMINA FORMATO EXCEL ENERO- DICIEMBRE 2016\"/>
    </mc:Choice>
  </mc:AlternateContent>
  <bookViews>
    <workbookView xWindow="0" yWindow="0" windowWidth="20730" windowHeight="9735" tabRatio="663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0" l="1"/>
  <c r="E35" i="10"/>
  <c r="R35" i="12" l="1"/>
  <c r="L70" i="12"/>
  <c r="Y35" i="12"/>
  <c r="V35" i="12"/>
  <c r="S35" i="12"/>
  <c r="K70" i="11"/>
  <c r="V35" i="10"/>
  <c r="L72" i="9"/>
  <c r="W72" i="9"/>
  <c r="V35" i="9"/>
  <c r="R35" i="9"/>
  <c r="H35" i="9"/>
  <c r="K34" i="8"/>
  <c r="J34" i="8"/>
  <c r="U65" i="6" l="1"/>
  <c r="N65" i="6"/>
  <c r="F30" i="2"/>
  <c r="X43" i="2"/>
  <c r="L84" i="2"/>
  <c r="M84" i="2"/>
  <c r="N84" i="2"/>
  <c r="O84" i="2"/>
  <c r="P84" i="2"/>
  <c r="Q84" i="2"/>
  <c r="R84" i="2"/>
  <c r="S84" i="2"/>
  <c r="T84" i="2"/>
  <c r="L85" i="2"/>
  <c r="M85" i="2"/>
  <c r="N85" i="2"/>
  <c r="O85" i="2"/>
  <c r="P85" i="2"/>
  <c r="Q85" i="2"/>
  <c r="R85" i="2"/>
  <c r="S85" i="2"/>
  <c r="T85" i="2"/>
  <c r="L86" i="2"/>
  <c r="M86" i="2"/>
  <c r="N86" i="2"/>
  <c r="O86" i="2"/>
  <c r="P86" i="2"/>
  <c r="Q86" i="2"/>
  <c r="R86" i="2"/>
  <c r="S86" i="2"/>
  <c r="T86" i="2"/>
  <c r="L87" i="2"/>
  <c r="M87" i="2"/>
  <c r="N87" i="2"/>
  <c r="O87" i="2"/>
  <c r="P87" i="2"/>
  <c r="Q87" i="2"/>
  <c r="R87" i="2"/>
  <c r="S87" i="2"/>
  <c r="T87" i="2"/>
  <c r="L88" i="2"/>
  <c r="M88" i="2"/>
  <c r="N88" i="2"/>
  <c r="O88" i="2"/>
  <c r="P88" i="2"/>
  <c r="Q88" i="2"/>
  <c r="R88" i="2"/>
  <c r="S88" i="2"/>
  <c r="T88" i="2"/>
  <c r="L89" i="2"/>
  <c r="M89" i="2"/>
  <c r="N89" i="2"/>
  <c r="O89" i="2"/>
  <c r="P89" i="2"/>
  <c r="Q89" i="2"/>
  <c r="R89" i="2"/>
  <c r="S89" i="2"/>
  <c r="T89" i="2"/>
  <c r="L90" i="2"/>
  <c r="M90" i="2"/>
  <c r="N90" i="2"/>
  <c r="O90" i="2"/>
  <c r="P90" i="2"/>
  <c r="Q90" i="2"/>
  <c r="R90" i="2"/>
  <c r="S90" i="2"/>
  <c r="T90" i="2"/>
  <c r="L91" i="2"/>
  <c r="M91" i="2"/>
  <c r="N91" i="2"/>
  <c r="O91" i="2"/>
  <c r="P91" i="2"/>
  <c r="Q91" i="2"/>
  <c r="R91" i="2"/>
  <c r="S91" i="2"/>
  <c r="T91" i="2"/>
  <c r="L92" i="2"/>
  <c r="M92" i="2"/>
  <c r="N92" i="2"/>
  <c r="O92" i="2"/>
  <c r="P92" i="2"/>
  <c r="Q92" i="2"/>
  <c r="R92" i="2"/>
  <c r="S92" i="2"/>
  <c r="T92" i="2"/>
  <c r="L93" i="2"/>
  <c r="M93" i="2"/>
  <c r="N93" i="2"/>
  <c r="O93" i="2"/>
  <c r="P93" i="2"/>
  <c r="Q93" i="2"/>
  <c r="R93" i="2"/>
  <c r="S93" i="2"/>
  <c r="T93" i="2"/>
  <c r="M83" i="2"/>
  <c r="N83" i="2"/>
  <c r="O83" i="2"/>
  <c r="P83" i="2"/>
  <c r="Q83" i="2"/>
  <c r="R83" i="2"/>
  <c r="S83" i="2"/>
  <c r="T83" i="2"/>
  <c r="L83" i="2"/>
  <c r="L68" i="2"/>
  <c r="M68" i="2"/>
  <c r="N68" i="2"/>
  <c r="O68" i="2"/>
  <c r="P68" i="2"/>
  <c r="Q68" i="2"/>
  <c r="R68" i="2"/>
  <c r="S68" i="2"/>
  <c r="T68" i="2"/>
  <c r="L69" i="2"/>
  <c r="M69" i="2"/>
  <c r="N69" i="2"/>
  <c r="O69" i="2"/>
  <c r="P69" i="2"/>
  <c r="Q69" i="2"/>
  <c r="R69" i="2"/>
  <c r="S69" i="2"/>
  <c r="T69" i="2"/>
  <c r="L70" i="2"/>
  <c r="M70" i="2"/>
  <c r="N70" i="2"/>
  <c r="O70" i="2"/>
  <c r="P70" i="2"/>
  <c r="Q70" i="2"/>
  <c r="R70" i="2"/>
  <c r="S70" i="2"/>
  <c r="T70" i="2"/>
  <c r="L71" i="2"/>
  <c r="M71" i="2"/>
  <c r="N71" i="2"/>
  <c r="O71" i="2"/>
  <c r="P71" i="2"/>
  <c r="Q71" i="2"/>
  <c r="R71" i="2"/>
  <c r="S71" i="2"/>
  <c r="T71" i="2"/>
  <c r="L72" i="2"/>
  <c r="M72" i="2"/>
  <c r="N72" i="2"/>
  <c r="O72" i="2"/>
  <c r="P72" i="2"/>
  <c r="Q72" i="2"/>
  <c r="R72" i="2"/>
  <c r="S72" i="2"/>
  <c r="T72" i="2"/>
  <c r="L73" i="2"/>
  <c r="M73" i="2"/>
  <c r="N73" i="2"/>
  <c r="O73" i="2"/>
  <c r="P73" i="2"/>
  <c r="Q73" i="2"/>
  <c r="R73" i="2"/>
  <c r="S73" i="2"/>
  <c r="T73" i="2"/>
  <c r="L74" i="2"/>
  <c r="M74" i="2"/>
  <c r="N74" i="2"/>
  <c r="O74" i="2"/>
  <c r="P74" i="2"/>
  <c r="Q74" i="2"/>
  <c r="R74" i="2"/>
  <c r="S74" i="2"/>
  <c r="T74" i="2"/>
  <c r="L75" i="2"/>
  <c r="M75" i="2"/>
  <c r="N75" i="2"/>
  <c r="O75" i="2"/>
  <c r="P75" i="2"/>
  <c r="Q75" i="2"/>
  <c r="R75" i="2"/>
  <c r="S75" i="2"/>
  <c r="T75" i="2"/>
  <c r="L76" i="2"/>
  <c r="M76" i="2"/>
  <c r="N76" i="2"/>
  <c r="O76" i="2"/>
  <c r="P76" i="2"/>
  <c r="Q76" i="2"/>
  <c r="R76" i="2"/>
  <c r="S76" i="2"/>
  <c r="T76" i="2"/>
  <c r="L77" i="2"/>
  <c r="M77" i="2"/>
  <c r="N77" i="2"/>
  <c r="O77" i="2"/>
  <c r="P77" i="2"/>
  <c r="Q77" i="2"/>
  <c r="R77" i="2"/>
  <c r="S77" i="2"/>
  <c r="T77" i="2"/>
  <c r="L78" i="2"/>
  <c r="M78" i="2"/>
  <c r="N78" i="2"/>
  <c r="O78" i="2"/>
  <c r="P78" i="2"/>
  <c r="Q78" i="2"/>
  <c r="R78" i="2"/>
  <c r="S78" i="2"/>
  <c r="T78" i="2"/>
  <c r="L79" i="2"/>
  <c r="M79" i="2"/>
  <c r="N79" i="2"/>
  <c r="O79" i="2"/>
  <c r="P79" i="2"/>
  <c r="Q79" i="2"/>
  <c r="R79" i="2"/>
  <c r="S79" i="2"/>
  <c r="T79" i="2"/>
  <c r="L80" i="2"/>
  <c r="M80" i="2"/>
  <c r="N80" i="2"/>
  <c r="O80" i="2"/>
  <c r="P80" i="2"/>
  <c r="Q80" i="2"/>
  <c r="R80" i="2"/>
  <c r="S80" i="2"/>
  <c r="T80" i="2"/>
  <c r="L81" i="2"/>
  <c r="M81" i="2"/>
  <c r="N81" i="2"/>
  <c r="O81" i="2"/>
  <c r="P81" i="2"/>
  <c r="Q81" i="2"/>
  <c r="R81" i="2"/>
  <c r="S81" i="2"/>
  <c r="T81" i="2"/>
  <c r="M67" i="2"/>
  <c r="N67" i="2"/>
  <c r="O67" i="2"/>
  <c r="P67" i="2"/>
  <c r="Q67" i="2"/>
  <c r="R67" i="2"/>
  <c r="S67" i="2"/>
  <c r="T67" i="2"/>
  <c r="L67" i="2"/>
  <c r="E84" i="2"/>
  <c r="F84" i="2"/>
  <c r="G84" i="2"/>
  <c r="H84" i="2"/>
  <c r="I84" i="2"/>
  <c r="J84" i="2"/>
  <c r="E85" i="2"/>
  <c r="F85" i="2"/>
  <c r="G85" i="2"/>
  <c r="H85" i="2"/>
  <c r="I85" i="2"/>
  <c r="J85" i="2"/>
  <c r="E86" i="2"/>
  <c r="F86" i="2"/>
  <c r="G86" i="2"/>
  <c r="H86" i="2"/>
  <c r="I86" i="2"/>
  <c r="J86" i="2"/>
  <c r="E87" i="2"/>
  <c r="F87" i="2"/>
  <c r="G87" i="2"/>
  <c r="H87" i="2"/>
  <c r="I87" i="2"/>
  <c r="J87" i="2"/>
  <c r="E88" i="2"/>
  <c r="F88" i="2"/>
  <c r="G88" i="2"/>
  <c r="H88" i="2"/>
  <c r="I88" i="2"/>
  <c r="J88" i="2"/>
  <c r="E89" i="2"/>
  <c r="F89" i="2"/>
  <c r="G89" i="2"/>
  <c r="H89" i="2"/>
  <c r="I89" i="2"/>
  <c r="J89" i="2"/>
  <c r="E90" i="2"/>
  <c r="F90" i="2"/>
  <c r="G90" i="2"/>
  <c r="H90" i="2"/>
  <c r="I90" i="2"/>
  <c r="J90" i="2"/>
  <c r="E91" i="2"/>
  <c r="F91" i="2"/>
  <c r="G91" i="2"/>
  <c r="H91" i="2"/>
  <c r="I91" i="2"/>
  <c r="J91" i="2"/>
  <c r="E92" i="2"/>
  <c r="F92" i="2"/>
  <c r="G92" i="2"/>
  <c r="H92" i="2"/>
  <c r="I92" i="2"/>
  <c r="J92" i="2"/>
  <c r="E93" i="2"/>
  <c r="F93" i="2"/>
  <c r="G93" i="2"/>
  <c r="H93" i="2"/>
  <c r="I93" i="2"/>
  <c r="J93" i="2"/>
  <c r="F83" i="2"/>
  <c r="G83" i="2"/>
  <c r="H83" i="2"/>
  <c r="I83" i="2"/>
  <c r="J83" i="2"/>
  <c r="E83" i="2"/>
  <c r="E68" i="2"/>
  <c r="F68" i="2"/>
  <c r="G68" i="2"/>
  <c r="H68" i="2"/>
  <c r="I68" i="2"/>
  <c r="J68" i="2"/>
  <c r="E69" i="2"/>
  <c r="F69" i="2"/>
  <c r="G69" i="2"/>
  <c r="H69" i="2"/>
  <c r="I69" i="2"/>
  <c r="J69" i="2"/>
  <c r="E70" i="2"/>
  <c r="F70" i="2"/>
  <c r="G70" i="2"/>
  <c r="H70" i="2"/>
  <c r="I70" i="2"/>
  <c r="J70" i="2"/>
  <c r="E71" i="2"/>
  <c r="F71" i="2"/>
  <c r="G71" i="2"/>
  <c r="H71" i="2"/>
  <c r="I71" i="2"/>
  <c r="J71" i="2"/>
  <c r="E72" i="2"/>
  <c r="F72" i="2"/>
  <c r="G72" i="2"/>
  <c r="H72" i="2"/>
  <c r="I72" i="2"/>
  <c r="J72" i="2"/>
  <c r="E73" i="2"/>
  <c r="F73" i="2"/>
  <c r="G73" i="2"/>
  <c r="H73" i="2"/>
  <c r="I73" i="2"/>
  <c r="J73" i="2"/>
  <c r="E74" i="2"/>
  <c r="F74" i="2"/>
  <c r="G74" i="2"/>
  <c r="H74" i="2"/>
  <c r="I74" i="2"/>
  <c r="J74" i="2"/>
  <c r="E75" i="2"/>
  <c r="F75" i="2"/>
  <c r="G75" i="2"/>
  <c r="H75" i="2"/>
  <c r="I75" i="2"/>
  <c r="J75" i="2"/>
  <c r="E76" i="2"/>
  <c r="F76" i="2"/>
  <c r="G76" i="2"/>
  <c r="H76" i="2"/>
  <c r="I76" i="2"/>
  <c r="J76" i="2"/>
  <c r="E77" i="2"/>
  <c r="F77" i="2"/>
  <c r="G77" i="2"/>
  <c r="H77" i="2"/>
  <c r="I77" i="2"/>
  <c r="J77" i="2"/>
  <c r="E78" i="2"/>
  <c r="F78" i="2"/>
  <c r="G78" i="2"/>
  <c r="H78" i="2"/>
  <c r="I78" i="2"/>
  <c r="J78" i="2"/>
  <c r="E79" i="2"/>
  <c r="F79" i="2"/>
  <c r="G79" i="2"/>
  <c r="H79" i="2"/>
  <c r="I79" i="2"/>
  <c r="J79" i="2"/>
  <c r="E80" i="2"/>
  <c r="F80" i="2"/>
  <c r="G80" i="2"/>
  <c r="H80" i="2"/>
  <c r="I80" i="2"/>
  <c r="J80" i="2"/>
  <c r="E81" i="2"/>
  <c r="F81" i="2"/>
  <c r="G81" i="2"/>
  <c r="H81" i="2"/>
  <c r="I81" i="2"/>
  <c r="J81" i="2"/>
  <c r="E82" i="2"/>
  <c r="F82" i="2"/>
  <c r="G82" i="2"/>
  <c r="H82" i="2"/>
  <c r="I82" i="2"/>
  <c r="J82" i="2"/>
  <c r="F67" i="2"/>
  <c r="G67" i="2"/>
  <c r="H67" i="2"/>
  <c r="H94" i="2" s="1"/>
  <c r="I67" i="2"/>
  <c r="J67" i="2"/>
  <c r="J94" i="2" s="1"/>
  <c r="E67" i="2"/>
  <c r="N78" i="9"/>
  <c r="O78" i="9"/>
  <c r="P78" i="9"/>
  <c r="Q78" i="9"/>
  <c r="R78" i="9"/>
  <c r="S78" i="9"/>
  <c r="T78" i="9"/>
  <c r="U78" i="9"/>
  <c r="V78" i="9"/>
  <c r="W78" i="9"/>
  <c r="X78" i="9"/>
  <c r="N79" i="9"/>
  <c r="O79" i="9"/>
  <c r="P79" i="9"/>
  <c r="Q79" i="9"/>
  <c r="R79" i="9"/>
  <c r="S79" i="9"/>
  <c r="T79" i="9"/>
  <c r="U79" i="9"/>
  <c r="V79" i="9"/>
  <c r="W79" i="9"/>
  <c r="X79" i="9"/>
  <c r="N80" i="9"/>
  <c r="O80" i="9"/>
  <c r="P80" i="9"/>
  <c r="Q80" i="9"/>
  <c r="R80" i="9"/>
  <c r="S80" i="9"/>
  <c r="T80" i="9"/>
  <c r="U80" i="9"/>
  <c r="V80" i="9"/>
  <c r="W80" i="9"/>
  <c r="X80" i="9"/>
  <c r="N81" i="9"/>
  <c r="O81" i="9"/>
  <c r="P81" i="9"/>
  <c r="Q81" i="9"/>
  <c r="R81" i="9"/>
  <c r="S81" i="9"/>
  <c r="T81" i="9"/>
  <c r="U81" i="9"/>
  <c r="V81" i="9"/>
  <c r="W81" i="9"/>
  <c r="X81" i="9"/>
  <c r="N82" i="9"/>
  <c r="O82" i="9"/>
  <c r="P82" i="9"/>
  <c r="Q82" i="9"/>
  <c r="R82" i="9"/>
  <c r="S82" i="9"/>
  <c r="T82" i="9"/>
  <c r="U82" i="9"/>
  <c r="V82" i="9"/>
  <c r="W82" i="9"/>
  <c r="X82" i="9"/>
  <c r="N83" i="9"/>
  <c r="O83" i="9"/>
  <c r="P83" i="9"/>
  <c r="Q83" i="9"/>
  <c r="R83" i="9"/>
  <c r="S83" i="9"/>
  <c r="T83" i="9"/>
  <c r="U83" i="9"/>
  <c r="V83" i="9"/>
  <c r="W83" i="9"/>
  <c r="X83" i="9"/>
  <c r="N84" i="9"/>
  <c r="O84" i="9"/>
  <c r="P84" i="9"/>
  <c r="Q84" i="9"/>
  <c r="R84" i="9"/>
  <c r="S84" i="9"/>
  <c r="T84" i="9"/>
  <c r="U84" i="9"/>
  <c r="V84" i="9"/>
  <c r="W84" i="9"/>
  <c r="X84" i="9"/>
  <c r="N85" i="9"/>
  <c r="O85" i="9"/>
  <c r="P85" i="9"/>
  <c r="Q85" i="9"/>
  <c r="R85" i="9"/>
  <c r="S85" i="9"/>
  <c r="T85" i="9"/>
  <c r="U85" i="9"/>
  <c r="V85" i="9"/>
  <c r="W85" i="9"/>
  <c r="X85" i="9"/>
  <c r="N86" i="9"/>
  <c r="O86" i="9"/>
  <c r="P86" i="9"/>
  <c r="Q86" i="9"/>
  <c r="R86" i="9"/>
  <c r="S86" i="9"/>
  <c r="T86" i="9"/>
  <c r="U86" i="9"/>
  <c r="V86" i="9"/>
  <c r="W86" i="9"/>
  <c r="X86" i="9"/>
  <c r="N87" i="9"/>
  <c r="O87" i="9"/>
  <c r="P87" i="9"/>
  <c r="Q87" i="9"/>
  <c r="R87" i="9"/>
  <c r="S87" i="9"/>
  <c r="T87" i="9"/>
  <c r="U87" i="9"/>
  <c r="V87" i="9"/>
  <c r="W87" i="9"/>
  <c r="X87" i="9"/>
  <c r="N88" i="9"/>
  <c r="O88" i="9"/>
  <c r="P88" i="9"/>
  <c r="Q88" i="9"/>
  <c r="R88" i="9"/>
  <c r="S88" i="9"/>
  <c r="T88" i="9"/>
  <c r="U88" i="9"/>
  <c r="V88" i="9"/>
  <c r="W88" i="9"/>
  <c r="X88" i="9"/>
  <c r="N89" i="9"/>
  <c r="O89" i="9"/>
  <c r="P89" i="9"/>
  <c r="Q89" i="9"/>
  <c r="R89" i="9"/>
  <c r="S89" i="9"/>
  <c r="T89" i="9"/>
  <c r="U89" i="9"/>
  <c r="V89" i="9"/>
  <c r="W89" i="9"/>
  <c r="X89" i="9"/>
  <c r="N90" i="9"/>
  <c r="O90" i="9"/>
  <c r="P90" i="9"/>
  <c r="Q90" i="9"/>
  <c r="R90" i="9"/>
  <c r="S90" i="9"/>
  <c r="T90" i="9"/>
  <c r="U90" i="9"/>
  <c r="V90" i="9"/>
  <c r="W90" i="9"/>
  <c r="X90" i="9"/>
  <c r="N91" i="9"/>
  <c r="O91" i="9"/>
  <c r="P91" i="9"/>
  <c r="Q91" i="9"/>
  <c r="R91" i="9"/>
  <c r="S91" i="9"/>
  <c r="T91" i="9"/>
  <c r="U91" i="9"/>
  <c r="V91" i="9"/>
  <c r="W91" i="9"/>
  <c r="X91" i="9"/>
  <c r="N92" i="9"/>
  <c r="O92" i="9"/>
  <c r="P92" i="9"/>
  <c r="Q92" i="9"/>
  <c r="R92" i="9"/>
  <c r="S92" i="9"/>
  <c r="T92" i="9"/>
  <c r="U92" i="9"/>
  <c r="V92" i="9"/>
  <c r="W92" i="9"/>
  <c r="X92" i="9"/>
  <c r="N93" i="9"/>
  <c r="O93" i="9"/>
  <c r="P93" i="9"/>
  <c r="Q93" i="9"/>
  <c r="R93" i="9"/>
  <c r="S93" i="9"/>
  <c r="T93" i="9"/>
  <c r="U93" i="9"/>
  <c r="V93" i="9"/>
  <c r="W93" i="9"/>
  <c r="X93" i="9"/>
  <c r="N94" i="9"/>
  <c r="O94" i="9"/>
  <c r="P94" i="9"/>
  <c r="Q94" i="9"/>
  <c r="R94" i="9"/>
  <c r="S94" i="9"/>
  <c r="T94" i="9"/>
  <c r="U94" i="9"/>
  <c r="V94" i="9"/>
  <c r="W94" i="9"/>
  <c r="X94" i="9"/>
  <c r="N95" i="9"/>
  <c r="O95" i="9"/>
  <c r="P95" i="9"/>
  <c r="Q95" i="9"/>
  <c r="R95" i="9"/>
  <c r="S95" i="9"/>
  <c r="T95" i="9"/>
  <c r="U95" i="9"/>
  <c r="V95" i="9"/>
  <c r="W95" i="9"/>
  <c r="X95" i="9"/>
  <c r="N96" i="9"/>
  <c r="O96" i="9"/>
  <c r="P96" i="9"/>
  <c r="Q96" i="9"/>
  <c r="R96" i="9"/>
  <c r="S96" i="9"/>
  <c r="T96" i="9"/>
  <c r="U96" i="9"/>
  <c r="V96" i="9"/>
  <c r="W96" i="9"/>
  <c r="X96" i="9"/>
  <c r="N97" i="9"/>
  <c r="O97" i="9"/>
  <c r="P97" i="9"/>
  <c r="Q97" i="9"/>
  <c r="R97" i="9"/>
  <c r="S97" i="9"/>
  <c r="T97" i="9"/>
  <c r="U97" i="9"/>
  <c r="V97" i="9"/>
  <c r="W97" i="9"/>
  <c r="X97" i="9"/>
  <c r="N98" i="9"/>
  <c r="O98" i="9"/>
  <c r="P98" i="9"/>
  <c r="Q98" i="9"/>
  <c r="R98" i="9"/>
  <c r="S98" i="9"/>
  <c r="T98" i="9"/>
  <c r="U98" i="9"/>
  <c r="V98" i="9"/>
  <c r="W98" i="9"/>
  <c r="X98" i="9"/>
  <c r="N99" i="9"/>
  <c r="O99" i="9"/>
  <c r="P99" i="9"/>
  <c r="Q99" i="9"/>
  <c r="R99" i="9"/>
  <c r="S99" i="9"/>
  <c r="T99" i="9"/>
  <c r="U99" i="9"/>
  <c r="V99" i="9"/>
  <c r="W99" i="9"/>
  <c r="X99" i="9"/>
  <c r="N100" i="9"/>
  <c r="O100" i="9"/>
  <c r="P100" i="9"/>
  <c r="Q100" i="9"/>
  <c r="R100" i="9"/>
  <c r="S100" i="9"/>
  <c r="T100" i="9"/>
  <c r="U100" i="9"/>
  <c r="V100" i="9"/>
  <c r="W100" i="9"/>
  <c r="X100" i="9"/>
  <c r="N101" i="9"/>
  <c r="O101" i="9"/>
  <c r="P101" i="9"/>
  <c r="Q101" i="9"/>
  <c r="R101" i="9"/>
  <c r="S101" i="9"/>
  <c r="T101" i="9"/>
  <c r="U101" i="9"/>
  <c r="V101" i="9"/>
  <c r="W101" i="9"/>
  <c r="X101" i="9"/>
  <c r="N102" i="9"/>
  <c r="O102" i="9"/>
  <c r="P102" i="9"/>
  <c r="Q102" i="9"/>
  <c r="R102" i="9"/>
  <c r="S102" i="9"/>
  <c r="T102" i="9"/>
  <c r="U102" i="9"/>
  <c r="V102" i="9"/>
  <c r="W102" i="9"/>
  <c r="X102" i="9"/>
  <c r="N103" i="9"/>
  <c r="O103" i="9"/>
  <c r="P103" i="9"/>
  <c r="Q103" i="9"/>
  <c r="R103" i="9"/>
  <c r="S103" i="9"/>
  <c r="T103" i="9"/>
  <c r="U103" i="9"/>
  <c r="V103" i="9"/>
  <c r="W103" i="9"/>
  <c r="X103" i="9"/>
  <c r="N104" i="9"/>
  <c r="O104" i="9"/>
  <c r="P104" i="9"/>
  <c r="Q104" i="9"/>
  <c r="R104" i="9"/>
  <c r="S104" i="9"/>
  <c r="T104" i="9"/>
  <c r="U104" i="9"/>
  <c r="V104" i="9"/>
  <c r="W104" i="9"/>
  <c r="X104" i="9"/>
  <c r="N105" i="9"/>
  <c r="O105" i="9"/>
  <c r="P105" i="9"/>
  <c r="Q105" i="9"/>
  <c r="R105" i="9"/>
  <c r="S105" i="9"/>
  <c r="T105" i="9"/>
  <c r="U105" i="9"/>
  <c r="V105" i="9"/>
  <c r="W105" i="9"/>
  <c r="X105" i="9"/>
  <c r="N106" i="9"/>
  <c r="O106" i="9"/>
  <c r="P106" i="9"/>
  <c r="Q106" i="9"/>
  <c r="R106" i="9"/>
  <c r="S106" i="9"/>
  <c r="T106" i="9"/>
  <c r="U106" i="9"/>
  <c r="V106" i="9"/>
  <c r="W106" i="9"/>
  <c r="X106" i="9"/>
  <c r="N107" i="9"/>
  <c r="O107" i="9"/>
  <c r="P107" i="9"/>
  <c r="Q107" i="9"/>
  <c r="R107" i="9"/>
  <c r="S107" i="9"/>
  <c r="T107" i="9"/>
  <c r="U107" i="9"/>
  <c r="V107" i="9"/>
  <c r="W107" i="9"/>
  <c r="X107" i="9"/>
  <c r="N108" i="9"/>
  <c r="O108" i="9"/>
  <c r="P108" i="9"/>
  <c r="Q108" i="9"/>
  <c r="R108" i="9"/>
  <c r="S108" i="9"/>
  <c r="T108" i="9"/>
  <c r="U108" i="9"/>
  <c r="V108" i="9"/>
  <c r="W108" i="9"/>
  <c r="X108" i="9"/>
  <c r="O77" i="9"/>
  <c r="P77" i="9"/>
  <c r="P109" i="9" s="1"/>
  <c r="Q77" i="9"/>
  <c r="R77" i="9"/>
  <c r="S77" i="9"/>
  <c r="T77" i="9"/>
  <c r="T109" i="9" s="1"/>
  <c r="U77" i="9"/>
  <c r="V77" i="9"/>
  <c r="W77" i="9"/>
  <c r="X77" i="9"/>
  <c r="X109" i="9" s="1"/>
  <c r="N77" i="9"/>
  <c r="E78" i="9"/>
  <c r="F78" i="9"/>
  <c r="G78" i="9"/>
  <c r="H78" i="9"/>
  <c r="I78" i="9"/>
  <c r="J78" i="9"/>
  <c r="K78" i="9"/>
  <c r="L78" i="9"/>
  <c r="E79" i="9"/>
  <c r="F79" i="9"/>
  <c r="G79" i="9"/>
  <c r="H79" i="9"/>
  <c r="I79" i="9"/>
  <c r="J79" i="9"/>
  <c r="K79" i="9"/>
  <c r="L79" i="9"/>
  <c r="E80" i="9"/>
  <c r="F80" i="9"/>
  <c r="G80" i="9"/>
  <c r="H80" i="9"/>
  <c r="I80" i="9"/>
  <c r="J80" i="9"/>
  <c r="K80" i="9"/>
  <c r="L80" i="9"/>
  <c r="E81" i="9"/>
  <c r="F81" i="9"/>
  <c r="G81" i="9"/>
  <c r="H81" i="9"/>
  <c r="I81" i="9"/>
  <c r="J81" i="9"/>
  <c r="K81" i="9"/>
  <c r="L81" i="9"/>
  <c r="E82" i="9"/>
  <c r="F82" i="9"/>
  <c r="G82" i="9"/>
  <c r="H82" i="9"/>
  <c r="I82" i="9"/>
  <c r="J82" i="9"/>
  <c r="K82" i="9"/>
  <c r="L82" i="9"/>
  <c r="E83" i="9"/>
  <c r="F83" i="9"/>
  <c r="G83" i="9"/>
  <c r="H83" i="9"/>
  <c r="I83" i="9"/>
  <c r="J83" i="9"/>
  <c r="K83" i="9"/>
  <c r="L83" i="9"/>
  <c r="E84" i="9"/>
  <c r="F84" i="9"/>
  <c r="G84" i="9"/>
  <c r="H84" i="9"/>
  <c r="I84" i="9"/>
  <c r="J84" i="9"/>
  <c r="K84" i="9"/>
  <c r="L84" i="9"/>
  <c r="E85" i="9"/>
  <c r="F85" i="9"/>
  <c r="G85" i="9"/>
  <c r="H85" i="9"/>
  <c r="I85" i="9"/>
  <c r="J85" i="9"/>
  <c r="K85" i="9"/>
  <c r="L85" i="9"/>
  <c r="E86" i="9"/>
  <c r="F86" i="9"/>
  <c r="G86" i="9"/>
  <c r="H86" i="9"/>
  <c r="I86" i="9"/>
  <c r="J86" i="9"/>
  <c r="K86" i="9"/>
  <c r="L86" i="9"/>
  <c r="E87" i="9"/>
  <c r="F87" i="9"/>
  <c r="G87" i="9"/>
  <c r="H87" i="9"/>
  <c r="I87" i="9"/>
  <c r="J87" i="9"/>
  <c r="K87" i="9"/>
  <c r="L87" i="9"/>
  <c r="E88" i="9"/>
  <c r="F88" i="9"/>
  <c r="G88" i="9"/>
  <c r="H88" i="9"/>
  <c r="I88" i="9"/>
  <c r="J88" i="9"/>
  <c r="K88" i="9"/>
  <c r="L88" i="9"/>
  <c r="E89" i="9"/>
  <c r="F89" i="9"/>
  <c r="G89" i="9"/>
  <c r="H89" i="9"/>
  <c r="I89" i="9"/>
  <c r="J89" i="9"/>
  <c r="K89" i="9"/>
  <c r="L89" i="9"/>
  <c r="E90" i="9"/>
  <c r="F90" i="9"/>
  <c r="G90" i="9"/>
  <c r="H90" i="9"/>
  <c r="I90" i="9"/>
  <c r="J90" i="9"/>
  <c r="K90" i="9"/>
  <c r="L90" i="9"/>
  <c r="E91" i="9"/>
  <c r="F91" i="9"/>
  <c r="G91" i="9"/>
  <c r="H91" i="9"/>
  <c r="I91" i="9"/>
  <c r="J91" i="9"/>
  <c r="K91" i="9"/>
  <c r="L91" i="9"/>
  <c r="E92" i="9"/>
  <c r="F92" i="9"/>
  <c r="G92" i="9"/>
  <c r="H92" i="9"/>
  <c r="I92" i="9"/>
  <c r="J92" i="9"/>
  <c r="K92" i="9"/>
  <c r="L92" i="9"/>
  <c r="E93" i="9"/>
  <c r="F93" i="9"/>
  <c r="G93" i="9"/>
  <c r="H93" i="9"/>
  <c r="I93" i="9"/>
  <c r="J93" i="9"/>
  <c r="K93" i="9"/>
  <c r="L93" i="9"/>
  <c r="E94" i="9"/>
  <c r="F94" i="9"/>
  <c r="G94" i="9"/>
  <c r="H94" i="9"/>
  <c r="I94" i="9"/>
  <c r="J94" i="9"/>
  <c r="K94" i="9"/>
  <c r="L94" i="9"/>
  <c r="E95" i="9"/>
  <c r="F95" i="9"/>
  <c r="G95" i="9"/>
  <c r="H95" i="9"/>
  <c r="I95" i="9"/>
  <c r="J95" i="9"/>
  <c r="K95" i="9"/>
  <c r="L95" i="9"/>
  <c r="E96" i="9"/>
  <c r="F96" i="9"/>
  <c r="G96" i="9"/>
  <c r="H96" i="9"/>
  <c r="I96" i="9"/>
  <c r="J96" i="9"/>
  <c r="K96" i="9"/>
  <c r="L96" i="9"/>
  <c r="E97" i="9"/>
  <c r="F97" i="9"/>
  <c r="G97" i="9"/>
  <c r="H97" i="9"/>
  <c r="I97" i="9"/>
  <c r="J97" i="9"/>
  <c r="K97" i="9"/>
  <c r="L97" i="9"/>
  <c r="E98" i="9"/>
  <c r="F98" i="9"/>
  <c r="G98" i="9"/>
  <c r="H98" i="9"/>
  <c r="I98" i="9"/>
  <c r="J98" i="9"/>
  <c r="K98" i="9"/>
  <c r="L98" i="9"/>
  <c r="E99" i="9"/>
  <c r="F99" i="9"/>
  <c r="G99" i="9"/>
  <c r="H99" i="9"/>
  <c r="I99" i="9"/>
  <c r="J99" i="9"/>
  <c r="K99" i="9"/>
  <c r="L99" i="9"/>
  <c r="E100" i="9"/>
  <c r="F100" i="9"/>
  <c r="G100" i="9"/>
  <c r="H100" i="9"/>
  <c r="I100" i="9"/>
  <c r="J100" i="9"/>
  <c r="K100" i="9"/>
  <c r="L100" i="9"/>
  <c r="E101" i="9"/>
  <c r="F101" i="9"/>
  <c r="G101" i="9"/>
  <c r="H101" i="9"/>
  <c r="I101" i="9"/>
  <c r="J101" i="9"/>
  <c r="K101" i="9"/>
  <c r="L101" i="9"/>
  <c r="E102" i="9"/>
  <c r="F102" i="9"/>
  <c r="G102" i="9"/>
  <c r="H102" i="9"/>
  <c r="I102" i="9"/>
  <c r="J102" i="9"/>
  <c r="K102" i="9"/>
  <c r="L102" i="9"/>
  <c r="E103" i="9"/>
  <c r="F103" i="9"/>
  <c r="G103" i="9"/>
  <c r="H103" i="9"/>
  <c r="I103" i="9"/>
  <c r="J103" i="9"/>
  <c r="K103" i="9"/>
  <c r="L103" i="9"/>
  <c r="E104" i="9"/>
  <c r="F104" i="9"/>
  <c r="G104" i="9"/>
  <c r="H104" i="9"/>
  <c r="I104" i="9"/>
  <c r="J104" i="9"/>
  <c r="K104" i="9"/>
  <c r="L104" i="9"/>
  <c r="E105" i="9"/>
  <c r="F105" i="9"/>
  <c r="G105" i="9"/>
  <c r="H105" i="9"/>
  <c r="I105" i="9"/>
  <c r="J105" i="9"/>
  <c r="K105" i="9"/>
  <c r="L105" i="9"/>
  <c r="E106" i="9"/>
  <c r="F106" i="9"/>
  <c r="G106" i="9"/>
  <c r="H106" i="9"/>
  <c r="I106" i="9"/>
  <c r="J106" i="9"/>
  <c r="K106" i="9"/>
  <c r="L106" i="9"/>
  <c r="E107" i="9"/>
  <c r="F107" i="9"/>
  <c r="G107" i="9"/>
  <c r="H107" i="9"/>
  <c r="I107" i="9"/>
  <c r="J107" i="9"/>
  <c r="K107" i="9"/>
  <c r="L107" i="9"/>
  <c r="E108" i="9"/>
  <c r="F108" i="9"/>
  <c r="G108" i="9"/>
  <c r="H108" i="9"/>
  <c r="I108" i="9"/>
  <c r="J108" i="9"/>
  <c r="K108" i="9"/>
  <c r="L108" i="9"/>
  <c r="F77" i="9"/>
  <c r="F109" i="9" s="1"/>
  <c r="G77" i="9"/>
  <c r="H77" i="9"/>
  <c r="I77" i="9"/>
  <c r="J77" i="9"/>
  <c r="J109" i="9" s="1"/>
  <c r="K77" i="9"/>
  <c r="L77" i="9"/>
  <c r="L109" i="9" s="1"/>
  <c r="E77" i="9"/>
  <c r="Y36" i="9"/>
  <c r="M36" i="9"/>
  <c r="N101" i="7"/>
  <c r="O101" i="7"/>
  <c r="P101" i="7"/>
  <c r="Q101" i="7"/>
  <c r="R101" i="7"/>
  <c r="S101" i="7"/>
  <c r="T101" i="7"/>
  <c r="U101" i="7"/>
  <c r="V101" i="7"/>
  <c r="X101" i="7"/>
  <c r="M101" i="7"/>
  <c r="F101" i="7"/>
  <c r="G101" i="7"/>
  <c r="H101" i="7"/>
  <c r="I101" i="7"/>
  <c r="J101" i="7"/>
  <c r="K101" i="7"/>
  <c r="E10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71" i="7"/>
  <c r="W68" i="7"/>
  <c r="M72" i="7"/>
  <c r="N72" i="7"/>
  <c r="O72" i="7"/>
  <c r="P72" i="7"/>
  <c r="Q72" i="7"/>
  <c r="R72" i="7"/>
  <c r="S72" i="7"/>
  <c r="T72" i="7"/>
  <c r="U72" i="7"/>
  <c r="V72" i="7"/>
  <c r="M73" i="7"/>
  <c r="N73" i="7"/>
  <c r="O73" i="7"/>
  <c r="P73" i="7"/>
  <c r="Q73" i="7"/>
  <c r="R73" i="7"/>
  <c r="S73" i="7"/>
  <c r="T73" i="7"/>
  <c r="U73" i="7"/>
  <c r="V73" i="7"/>
  <c r="M74" i="7"/>
  <c r="N74" i="7"/>
  <c r="O74" i="7"/>
  <c r="P74" i="7"/>
  <c r="Q74" i="7"/>
  <c r="R74" i="7"/>
  <c r="S74" i="7"/>
  <c r="T74" i="7"/>
  <c r="U74" i="7"/>
  <c r="V74" i="7"/>
  <c r="M75" i="7"/>
  <c r="N75" i="7"/>
  <c r="O75" i="7"/>
  <c r="P75" i="7"/>
  <c r="Q75" i="7"/>
  <c r="R75" i="7"/>
  <c r="S75" i="7"/>
  <c r="T75" i="7"/>
  <c r="U75" i="7"/>
  <c r="V75" i="7"/>
  <c r="M76" i="7"/>
  <c r="N76" i="7"/>
  <c r="O76" i="7"/>
  <c r="P76" i="7"/>
  <c r="Q76" i="7"/>
  <c r="R76" i="7"/>
  <c r="S76" i="7"/>
  <c r="T76" i="7"/>
  <c r="U76" i="7"/>
  <c r="V76" i="7"/>
  <c r="M77" i="7"/>
  <c r="N77" i="7"/>
  <c r="O77" i="7"/>
  <c r="P77" i="7"/>
  <c r="Q77" i="7"/>
  <c r="R77" i="7"/>
  <c r="S77" i="7"/>
  <c r="T77" i="7"/>
  <c r="U77" i="7"/>
  <c r="V77" i="7"/>
  <c r="M78" i="7"/>
  <c r="N78" i="7"/>
  <c r="O78" i="7"/>
  <c r="P78" i="7"/>
  <c r="Q78" i="7"/>
  <c r="R78" i="7"/>
  <c r="S78" i="7"/>
  <c r="T78" i="7"/>
  <c r="U78" i="7"/>
  <c r="V78" i="7"/>
  <c r="M79" i="7"/>
  <c r="N79" i="7"/>
  <c r="O79" i="7"/>
  <c r="P79" i="7"/>
  <c r="Q79" i="7"/>
  <c r="R79" i="7"/>
  <c r="S79" i="7"/>
  <c r="T79" i="7"/>
  <c r="U79" i="7"/>
  <c r="V79" i="7"/>
  <c r="M80" i="7"/>
  <c r="N80" i="7"/>
  <c r="O80" i="7"/>
  <c r="P80" i="7"/>
  <c r="Q80" i="7"/>
  <c r="R80" i="7"/>
  <c r="S80" i="7"/>
  <c r="T80" i="7"/>
  <c r="U80" i="7"/>
  <c r="V80" i="7"/>
  <c r="M81" i="7"/>
  <c r="N81" i="7"/>
  <c r="O81" i="7"/>
  <c r="P81" i="7"/>
  <c r="Q81" i="7"/>
  <c r="R81" i="7"/>
  <c r="S81" i="7"/>
  <c r="T81" i="7"/>
  <c r="U81" i="7"/>
  <c r="V81" i="7"/>
  <c r="M82" i="7"/>
  <c r="N82" i="7"/>
  <c r="O82" i="7"/>
  <c r="P82" i="7"/>
  <c r="Q82" i="7"/>
  <c r="R82" i="7"/>
  <c r="S82" i="7"/>
  <c r="T82" i="7"/>
  <c r="U82" i="7"/>
  <c r="V82" i="7"/>
  <c r="M83" i="7"/>
  <c r="N83" i="7"/>
  <c r="O83" i="7"/>
  <c r="P83" i="7"/>
  <c r="Q83" i="7"/>
  <c r="R83" i="7"/>
  <c r="S83" i="7"/>
  <c r="T83" i="7"/>
  <c r="U83" i="7"/>
  <c r="V83" i="7"/>
  <c r="M84" i="7"/>
  <c r="N84" i="7"/>
  <c r="O84" i="7"/>
  <c r="P84" i="7"/>
  <c r="Q84" i="7"/>
  <c r="R84" i="7"/>
  <c r="S84" i="7"/>
  <c r="T84" i="7"/>
  <c r="U84" i="7"/>
  <c r="V84" i="7"/>
  <c r="M85" i="7"/>
  <c r="N85" i="7"/>
  <c r="O85" i="7"/>
  <c r="P85" i="7"/>
  <c r="Q85" i="7"/>
  <c r="R85" i="7"/>
  <c r="S85" i="7"/>
  <c r="T85" i="7"/>
  <c r="U85" i="7"/>
  <c r="V85" i="7"/>
  <c r="M86" i="7"/>
  <c r="N86" i="7"/>
  <c r="O86" i="7"/>
  <c r="P86" i="7"/>
  <c r="Q86" i="7"/>
  <c r="R86" i="7"/>
  <c r="S86" i="7"/>
  <c r="T86" i="7"/>
  <c r="U86" i="7"/>
  <c r="V86" i="7"/>
  <c r="M87" i="7"/>
  <c r="N87" i="7"/>
  <c r="O87" i="7"/>
  <c r="P87" i="7"/>
  <c r="Q87" i="7"/>
  <c r="R87" i="7"/>
  <c r="S87" i="7"/>
  <c r="T87" i="7"/>
  <c r="U87" i="7"/>
  <c r="V87" i="7"/>
  <c r="M88" i="7"/>
  <c r="N88" i="7"/>
  <c r="O88" i="7"/>
  <c r="P88" i="7"/>
  <c r="Q88" i="7"/>
  <c r="R88" i="7"/>
  <c r="S88" i="7"/>
  <c r="T88" i="7"/>
  <c r="U88" i="7"/>
  <c r="V88" i="7"/>
  <c r="M89" i="7"/>
  <c r="N89" i="7"/>
  <c r="O89" i="7"/>
  <c r="P89" i="7"/>
  <c r="Q89" i="7"/>
  <c r="R89" i="7"/>
  <c r="S89" i="7"/>
  <c r="T89" i="7"/>
  <c r="U89" i="7"/>
  <c r="V89" i="7"/>
  <c r="M90" i="7"/>
  <c r="N90" i="7"/>
  <c r="O90" i="7"/>
  <c r="P90" i="7"/>
  <c r="Q90" i="7"/>
  <c r="R90" i="7"/>
  <c r="S90" i="7"/>
  <c r="T90" i="7"/>
  <c r="U90" i="7"/>
  <c r="V90" i="7"/>
  <c r="M91" i="7"/>
  <c r="N91" i="7"/>
  <c r="O91" i="7"/>
  <c r="P91" i="7"/>
  <c r="Q91" i="7"/>
  <c r="R91" i="7"/>
  <c r="S91" i="7"/>
  <c r="T91" i="7"/>
  <c r="U91" i="7"/>
  <c r="V91" i="7"/>
  <c r="M92" i="7"/>
  <c r="N92" i="7"/>
  <c r="O92" i="7"/>
  <c r="P92" i="7"/>
  <c r="Q92" i="7"/>
  <c r="R92" i="7"/>
  <c r="S92" i="7"/>
  <c r="T92" i="7"/>
  <c r="U92" i="7"/>
  <c r="V92" i="7"/>
  <c r="M93" i="7"/>
  <c r="N93" i="7"/>
  <c r="O93" i="7"/>
  <c r="P93" i="7"/>
  <c r="Q93" i="7"/>
  <c r="R93" i="7"/>
  <c r="S93" i="7"/>
  <c r="T93" i="7"/>
  <c r="U93" i="7"/>
  <c r="V93" i="7"/>
  <c r="M94" i="7"/>
  <c r="N94" i="7"/>
  <c r="O94" i="7"/>
  <c r="P94" i="7"/>
  <c r="Q94" i="7"/>
  <c r="R94" i="7"/>
  <c r="S94" i="7"/>
  <c r="T94" i="7"/>
  <c r="U94" i="7"/>
  <c r="V94" i="7"/>
  <c r="M95" i="7"/>
  <c r="N95" i="7"/>
  <c r="O95" i="7"/>
  <c r="P95" i="7"/>
  <c r="Q95" i="7"/>
  <c r="R95" i="7"/>
  <c r="S95" i="7"/>
  <c r="T95" i="7"/>
  <c r="U95" i="7"/>
  <c r="V95" i="7"/>
  <c r="M96" i="7"/>
  <c r="N96" i="7"/>
  <c r="O96" i="7"/>
  <c r="P96" i="7"/>
  <c r="Q96" i="7"/>
  <c r="R96" i="7"/>
  <c r="S96" i="7"/>
  <c r="T96" i="7"/>
  <c r="U96" i="7"/>
  <c r="V96" i="7"/>
  <c r="M97" i="7"/>
  <c r="N97" i="7"/>
  <c r="O97" i="7"/>
  <c r="P97" i="7"/>
  <c r="Q97" i="7"/>
  <c r="R97" i="7"/>
  <c r="S97" i="7"/>
  <c r="T97" i="7"/>
  <c r="U97" i="7"/>
  <c r="V97" i="7"/>
  <c r="M98" i="7"/>
  <c r="N98" i="7"/>
  <c r="O98" i="7"/>
  <c r="P98" i="7"/>
  <c r="Q98" i="7"/>
  <c r="R98" i="7"/>
  <c r="S98" i="7"/>
  <c r="T98" i="7"/>
  <c r="U98" i="7"/>
  <c r="V98" i="7"/>
  <c r="M99" i="7"/>
  <c r="N99" i="7"/>
  <c r="O99" i="7"/>
  <c r="P99" i="7"/>
  <c r="Q99" i="7"/>
  <c r="R99" i="7"/>
  <c r="S99" i="7"/>
  <c r="T99" i="7"/>
  <c r="U99" i="7"/>
  <c r="V99" i="7"/>
  <c r="M100" i="7"/>
  <c r="N100" i="7"/>
  <c r="O100" i="7"/>
  <c r="P100" i="7"/>
  <c r="Q100" i="7"/>
  <c r="R100" i="7"/>
  <c r="S100" i="7"/>
  <c r="T100" i="7"/>
  <c r="U100" i="7"/>
  <c r="V100" i="7"/>
  <c r="N71" i="7"/>
  <c r="O71" i="7"/>
  <c r="P71" i="7"/>
  <c r="Q71" i="7"/>
  <c r="R71" i="7"/>
  <c r="S71" i="7"/>
  <c r="T71" i="7"/>
  <c r="U71" i="7"/>
  <c r="V71" i="7"/>
  <c r="M71" i="7"/>
  <c r="M33" i="7"/>
  <c r="E72" i="7"/>
  <c r="F72" i="7"/>
  <c r="G72" i="7"/>
  <c r="H72" i="7"/>
  <c r="I72" i="7"/>
  <c r="J72" i="7"/>
  <c r="K72" i="7"/>
  <c r="E73" i="7"/>
  <c r="F73" i="7"/>
  <c r="G73" i="7"/>
  <c r="H73" i="7"/>
  <c r="I73" i="7"/>
  <c r="J73" i="7"/>
  <c r="K73" i="7"/>
  <c r="E74" i="7"/>
  <c r="F74" i="7"/>
  <c r="G74" i="7"/>
  <c r="H74" i="7"/>
  <c r="I74" i="7"/>
  <c r="J74" i="7"/>
  <c r="K74" i="7"/>
  <c r="E75" i="7"/>
  <c r="F75" i="7"/>
  <c r="G75" i="7"/>
  <c r="H75" i="7"/>
  <c r="I75" i="7"/>
  <c r="J75" i="7"/>
  <c r="K75" i="7"/>
  <c r="E76" i="7"/>
  <c r="F76" i="7"/>
  <c r="G76" i="7"/>
  <c r="H76" i="7"/>
  <c r="I76" i="7"/>
  <c r="J76" i="7"/>
  <c r="K76" i="7"/>
  <c r="E77" i="7"/>
  <c r="F77" i="7"/>
  <c r="G77" i="7"/>
  <c r="H77" i="7"/>
  <c r="I77" i="7"/>
  <c r="J77" i="7"/>
  <c r="K77" i="7"/>
  <c r="E78" i="7"/>
  <c r="F78" i="7"/>
  <c r="G78" i="7"/>
  <c r="H78" i="7"/>
  <c r="I78" i="7"/>
  <c r="J78" i="7"/>
  <c r="K78" i="7"/>
  <c r="E79" i="7"/>
  <c r="F79" i="7"/>
  <c r="G79" i="7"/>
  <c r="H79" i="7"/>
  <c r="I79" i="7"/>
  <c r="J79" i="7"/>
  <c r="K79" i="7"/>
  <c r="E80" i="7"/>
  <c r="F80" i="7"/>
  <c r="G80" i="7"/>
  <c r="H80" i="7"/>
  <c r="I80" i="7"/>
  <c r="J80" i="7"/>
  <c r="K80" i="7"/>
  <c r="E81" i="7"/>
  <c r="F81" i="7"/>
  <c r="G81" i="7"/>
  <c r="H81" i="7"/>
  <c r="I81" i="7"/>
  <c r="J81" i="7"/>
  <c r="K81" i="7"/>
  <c r="E82" i="7"/>
  <c r="F82" i="7"/>
  <c r="G82" i="7"/>
  <c r="H82" i="7"/>
  <c r="I82" i="7"/>
  <c r="J82" i="7"/>
  <c r="K82" i="7"/>
  <c r="E83" i="7"/>
  <c r="F83" i="7"/>
  <c r="G83" i="7"/>
  <c r="H83" i="7"/>
  <c r="I83" i="7"/>
  <c r="J83" i="7"/>
  <c r="K83" i="7"/>
  <c r="E84" i="7"/>
  <c r="F84" i="7"/>
  <c r="G84" i="7"/>
  <c r="H84" i="7"/>
  <c r="I84" i="7"/>
  <c r="J84" i="7"/>
  <c r="K84" i="7"/>
  <c r="E85" i="7"/>
  <c r="F85" i="7"/>
  <c r="G85" i="7"/>
  <c r="H85" i="7"/>
  <c r="I85" i="7"/>
  <c r="J85" i="7"/>
  <c r="K85" i="7"/>
  <c r="E86" i="7"/>
  <c r="F86" i="7"/>
  <c r="G86" i="7"/>
  <c r="H86" i="7"/>
  <c r="I86" i="7"/>
  <c r="J86" i="7"/>
  <c r="K86" i="7"/>
  <c r="E87" i="7"/>
  <c r="F87" i="7"/>
  <c r="G87" i="7"/>
  <c r="H87" i="7"/>
  <c r="I87" i="7"/>
  <c r="J87" i="7"/>
  <c r="K87" i="7"/>
  <c r="E88" i="7"/>
  <c r="F88" i="7"/>
  <c r="G88" i="7"/>
  <c r="H88" i="7"/>
  <c r="I88" i="7"/>
  <c r="J88" i="7"/>
  <c r="K88" i="7"/>
  <c r="E89" i="7"/>
  <c r="F89" i="7"/>
  <c r="G89" i="7"/>
  <c r="H89" i="7"/>
  <c r="I89" i="7"/>
  <c r="J89" i="7"/>
  <c r="K89" i="7"/>
  <c r="E90" i="7"/>
  <c r="F90" i="7"/>
  <c r="G90" i="7"/>
  <c r="H90" i="7"/>
  <c r="I90" i="7"/>
  <c r="J90" i="7"/>
  <c r="K90" i="7"/>
  <c r="E91" i="7"/>
  <c r="F91" i="7"/>
  <c r="G91" i="7"/>
  <c r="H91" i="7"/>
  <c r="I91" i="7"/>
  <c r="J91" i="7"/>
  <c r="K91" i="7"/>
  <c r="E92" i="7"/>
  <c r="F92" i="7"/>
  <c r="G92" i="7"/>
  <c r="H92" i="7"/>
  <c r="I92" i="7"/>
  <c r="J92" i="7"/>
  <c r="K92" i="7"/>
  <c r="E93" i="7"/>
  <c r="F93" i="7"/>
  <c r="G93" i="7"/>
  <c r="H93" i="7"/>
  <c r="I93" i="7"/>
  <c r="J93" i="7"/>
  <c r="K93" i="7"/>
  <c r="E94" i="7"/>
  <c r="F94" i="7"/>
  <c r="G94" i="7"/>
  <c r="H94" i="7"/>
  <c r="I94" i="7"/>
  <c r="J94" i="7"/>
  <c r="K94" i="7"/>
  <c r="E95" i="7"/>
  <c r="F95" i="7"/>
  <c r="G95" i="7"/>
  <c r="H95" i="7"/>
  <c r="I95" i="7"/>
  <c r="J95" i="7"/>
  <c r="K95" i="7"/>
  <c r="E96" i="7"/>
  <c r="F96" i="7"/>
  <c r="G96" i="7"/>
  <c r="H96" i="7"/>
  <c r="I96" i="7"/>
  <c r="J96" i="7"/>
  <c r="K96" i="7"/>
  <c r="E97" i="7"/>
  <c r="F97" i="7"/>
  <c r="G97" i="7"/>
  <c r="H97" i="7"/>
  <c r="I97" i="7"/>
  <c r="J97" i="7"/>
  <c r="K97" i="7"/>
  <c r="E98" i="7"/>
  <c r="F98" i="7"/>
  <c r="G98" i="7"/>
  <c r="H98" i="7"/>
  <c r="I98" i="7"/>
  <c r="J98" i="7"/>
  <c r="K98" i="7"/>
  <c r="E99" i="7"/>
  <c r="F99" i="7"/>
  <c r="G99" i="7"/>
  <c r="H99" i="7"/>
  <c r="I99" i="7"/>
  <c r="J99" i="7"/>
  <c r="K99" i="7"/>
  <c r="E100" i="7"/>
  <c r="F100" i="7"/>
  <c r="G100" i="7"/>
  <c r="H100" i="7"/>
  <c r="I100" i="7"/>
  <c r="J100" i="7"/>
  <c r="K100" i="7"/>
  <c r="F71" i="7"/>
  <c r="G71" i="7"/>
  <c r="H71" i="7"/>
  <c r="I71" i="7"/>
  <c r="J71" i="7"/>
  <c r="K71" i="7"/>
  <c r="E71" i="7"/>
  <c r="N33" i="7"/>
  <c r="O33" i="7"/>
  <c r="P33" i="7"/>
  <c r="Q33" i="7"/>
  <c r="R33" i="7"/>
  <c r="S33" i="7"/>
  <c r="T33" i="7"/>
  <c r="U33" i="7"/>
  <c r="V33" i="7"/>
  <c r="W33" i="7"/>
  <c r="Z45" i="7" s="1"/>
  <c r="X33" i="7"/>
  <c r="Z59" i="7" s="1"/>
  <c r="F33" i="7"/>
  <c r="G33" i="7"/>
  <c r="H33" i="7"/>
  <c r="I33" i="7"/>
  <c r="J33" i="7"/>
  <c r="K33" i="7"/>
  <c r="L33" i="7"/>
  <c r="E33" i="7"/>
  <c r="F105" i="7" s="1"/>
  <c r="F106" i="7" s="1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N80" i="12"/>
  <c r="O80" i="12"/>
  <c r="P80" i="12"/>
  <c r="Q80" i="12"/>
  <c r="R80" i="12"/>
  <c r="S80" i="12"/>
  <c r="T80" i="12"/>
  <c r="U80" i="12"/>
  <c r="V80" i="12"/>
  <c r="W80" i="12"/>
  <c r="X80" i="12"/>
  <c r="Y80" i="12"/>
  <c r="Z80" i="12"/>
  <c r="AA80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N96" i="12"/>
  <c r="O96" i="12"/>
  <c r="P96" i="12"/>
  <c r="Q96" i="12"/>
  <c r="R96" i="12"/>
  <c r="S96" i="12"/>
  <c r="T96" i="12"/>
  <c r="U96" i="12"/>
  <c r="V96" i="12"/>
  <c r="W96" i="12"/>
  <c r="X96" i="12"/>
  <c r="Y96" i="12"/>
  <c r="Z96" i="12"/>
  <c r="AA96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Z98" i="12"/>
  <c r="AA98" i="12"/>
  <c r="N99" i="12"/>
  <c r="O99" i="12"/>
  <c r="P99" i="12"/>
  <c r="Q99" i="12"/>
  <c r="R99" i="12"/>
  <c r="S99" i="12"/>
  <c r="T99" i="12"/>
  <c r="U99" i="12"/>
  <c r="V99" i="12"/>
  <c r="W99" i="12"/>
  <c r="X99" i="12"/>
  <c r="Y99" i="12"/>
  <c r="Z99" i="12"/>
  <c r="AA99" i="12"/>
  <c r="N100" i="12"/>
  <c r="O100" i="12"/>
  <c r="P100" i="12"/>
  <c r="Q100" i="12"/>
  <c r="R100" i="12"/>
  <c r="S100" i="12"/>
  <c r="T100" i="12"/>
  <c r="U100" i="12"/>
  <c r="V100" i="12"/>
  <c r="W100" i="12"/>
  <c r="X100" i="12"/>
  <c r="Y100" i="12"/>
  <c r="Z100" i="12"/>
  <c r="AA100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AA101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Z102" i="12"/>
  <c r="AA102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AA103" i="12"/>
  <c r="N104" i="12"/>
  <c r="O104" i="12"/>
  <c r="P104" i="12"/>
  <c r="Q104" i="12"/>
  <c r="R104" i="12"/>
  <c r="S104" i="12"/>
  <c r="T104" i="12"/>
  <c r="U104" i="12"/>
  <c r="V104" i="12"/>
  <c r="W104" i="12"/>
  <c r="X104" i="12"/>
  <c r="Y104" i="12"/>
  <c r="Z104" i="12"/>
  <c r="AA104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N73" i="12"/>
  <c r="N35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73" i="12"/>
  <c r="E105" i="12"/>
  <c r="F105" i="12"/>
  <c r="G105" i="12"/>
  <c r="H105" i="12"/>
  <c r="I105" i="12"/>
  <c r="J105" i="12"/>
  <c r="K105" i="12"/>
  <c r="L105" i="12"/>
  <c r="E74" i="12"/>
  <c r="F74" i="12"/>
  <c r="G74" i="12"/>
  <c r="H74" i="12"/>
  <c r="I74" i="12"/>
  <c r="J74" i="12"/>
  <c r="K74" i="12"/>
  <c r="L74" i="12"/>
  <c r="E75" i="12"/>
  <c r="F75" i="12"/>
  <c r="G75" i="12"/>
  <c r="H75" i="12"/>
  <c r="I75" i="12"/>
  <c r="J75" i="12"/>
  <c r="K75" i="12"/>
  <c r="L75" i="12"/>
  <c r="E76" i="12"/>
  <c r="F76" i="12"/>
  <c r="G76" i="12"/>
  <c r="H76" i="12"/>
  <c r="I76" i="12"/>
  <c r="J76" i="12"/>
  <c r="K76" i="12"/>
  <c r="L76" i="12"/>
  <c r="E77" i="12"/>
  <c r="F77" i="12"/>
  <c r="G77" i="12"/>
  <c r="H77" i="12"/>
  <c r="I77" i="12"/>
  <c r="J77" i="12"/>
  <c r="K77" i="12"/>
  <c r="L77" i="12"/>
  <c r="E78" i="12"/>
  <c r="F78" i="12"/>
  <c r="G78" i="12"/>
  <c r="H78" i="12"/>
  <c r="I78" i="12"/>
  <c r="J78" i="12"/>
  <c r="K78" i="12"/>
  <c r="L78" i="12"/>
  <c r="E79" i="12"/>
  <c r="F79" i="12"/>
  <c r="G79" i="12"/>
  <c r="H79" i="12"/>
  <c r="I79" i="12"/>
  <c r="J79" i="12"/>
  <c r="K79" i="12"/>
  <c r="L79" i="12"/>
  <c r="E80" i="12"/>
  <c r="F80" i="12"/>
  <c r="G80" i="12"/>
  <c r="H80" i="12"/>
  <c r="I80" i="12"/>
  <c r="J80" i="12"/>
  <c r="K80" i="12"/>
  <c r="L80" i="12"/>
  <c r="E81" i="12"/>
  <c r="F81" i="12"/>
  <c r="G81" i="12"/>
  <c r="H81" i="12"/>
  <c r="I81" i="12"/>
  <c r="J81" i="12"/>
  <c r="K81" i="12"/>
  <c r="L81" i="12"/>
  <c r="E82" i="12"/>
  <c r="F82" i="12"/>
  <c r="G82" i="12"/>
  <c r="H82" i="12"/>
  <c r="I82" i="12"/>
  <c r="J82" i="12"/>
  <c r="K82" i="12"/>
  <c r="L82" i="12"/>
  <c r="E83" i="12"/>
  <c r="F83" i="12"/>
  <c r="G83" i="12"/>
  <c r="H83" i="12"/>
  <c r="I83" i="12"/>
  <c r="J83" i="12"/>
  <c r="K83" i="12"/>
  <c r="L83" i="12"/>
  <c r="E84" i="12"/>
  <c r="F84" i="12"/>
  <c r="G84" i="12"/>
  <c r="H84" i="12"/>
  <c r="I84" i="12"/>
  <c r="J84" i="12"/>
  <c r="K84" i="12"/>
  <c r="L84" i="12"/>
  <c r="E85" i="12"/>
  <c r="F85" i="12"/>
  <c r="G85" i="12"/>
  <c r="H85" i="12"/>
  <c r="I85" i="12"/>
  <c r="J85" i="12"/>
  <c r="K85" i="12"/>
  <c r="L85" i="12"/>
  <c r="E86" i="12"/>
  <c r="F86" i="12"/>
  <c r="G86" i="12"/>
  <c r="H86" i="12"/>
  <c r="I86" i="12"/>
  <c r="J86" i="12"/>
  <c r="K86" i="12"/>
  <c r="L86" i="12"/>
  <c r="E87" i="12"/>
  <c r="F87" i="12"/>
  <c r="G87" i="12"/>
  <c r="H87" i="12"/>
  <c r="I87" i="12"/>
  <c r="J87" i="12"/>
  <c r="K87" i="12"/>
  <c r="L87" i="12"/>
  <c r="E88" i="12"/>
  <c r="F88" i="12"/>
  <c r="G88" i="12"/>
  <c r="H88" i="12"/>
  <c r="I88" i="12"/>
  <c r="J88" i="12"/>
  <c r="K88" i="12"/>
  <c r="L88" i="12"/>
  <c r="E89" i="12"/>
  <c r="F89" i="12"/>
  <c r="G89" i="12"/>
  <c r="H89" i="12"/>
  <c r="I89" i="12"/>
  <c r="J89" i="12"/>
  <c r="K89" i="12"/>
  <c r="L89" i="12"/>
  <c r="E90" i="12"/>
  <c r="F90" i="12"/>
  <c r="G90" i="12"/>
  <c r="H90" i="12"/>
  <c r="I90" i="12"/>
  <c r="J90" i="12"/>
  <c r="K90" i="12"/>
  <c r="L90" i="12"/>
  <c r="E91" i="12"/>
  <c r="F91" i="12"/>
  <c r="G91" i="12"/>
  <c r="H91" i="12"/>
  <c r="I91" i="12"/>
  <c r="J91" i="12"/>
  <c r="K91" i="12"/>
  <c r="L91" i="12"/>
  <c r="E92" i="12"/>
  <c r="F92" i="12"/>
  <c r="G92" i="12"/>
  <c r="H92" i="12"/>
  <c r="I92" i="12"/>
  <c r="J92" i="12"/>
  <c r="K92" i="12"/>
  <c r="L92" i="12"/>
  <c r="E93" i="12"/>
  <c r="F93" i="12"/>
  <c r="G93" i="12"/>
  <c r="H93" i="12"/>
  <c r="I93" i="12"/>
  <c r="J93" i="12"/>
  <c r="K93" i="12"/>
  <c r="L93" i="12"/>
  <c r="E94" i="12"/>
  <c r="F94" i="12"/>
  <c r="G94" i="12"/>
  <c r="H94" i="12"/>
  <c r="I94" i="12"/>
  <c r="J94" i="12"/>
  <c r="K94" i="12"/>
  <c r="L94" i="12"/>
  <c r="E95" i="12"/>
  <c r="F95" i="12"/>
  <c r="G95" i="12"/>
  <c r="H95" i="12"/>
  <c r="I95" i="12"/>
  <c r="J95" i="12"/>
  <c r="K95" i="12"/>
  <c r="L95" i="12"/>
  <c r="E96" i="12"/>
  <c r="F96" i="12"/>
  <c r="G96" i="12"/>
  <c r="H96" i="12"/>
  <c r="I96" i="12"/>
  <c r="J96" i="12"/>
  <c r="K96" i="12"/>
  <c r="L96" i="12"/>
  <c r="E97" i="12"/>
  <c r="F97" i="12"/>
  <c r="G97" i="12"/>
  <c r="H97" i="12"/>
  <c r="I97" i="12"/>
  <c r="J97" i="12"/>
  <c r="K97" i="12"/>
  <c r="L97" i="12"/>
  <c r="E98" i="12"/>
  <c r="F98" i="12"/>
  <c r="G98" i="12"/>
  <c r="H98" i="12"/>
  <c r="I98" i="12"/>
  <c r="J98" i="12"/>
  <c r="K98" i="12"/>
  <c r="L98" i="12"/>
  <c r="E99" i="12"/>
  <c r="F99" i="12"/>
  <c r="G99" i="12"/>
  <c r="H99" i="12"/>
  <c r="I99" i="12"/>
  <c r="J99" i="12"/>
  <c r="K99" i="12"/>
  <c r="L99" i="12"/>
  <c r="E100" i="12"/>
  <c r="F100" i="12"/>
  <c r="G100" i="12"/>
  <c r="H100" i="12"/>
  <c r="I100" i="12"/>
  <c r="J100" i="12"/>
  <c r="K100" i="12"/>
  <c r="L100" i="12"/>
  <c r="E101" i="12"/>
  <c r="F101" i="12"/>
  <c r="G101" i="12"/>
  <c r="H101" i="12"/>
  <c r="I101" i="12"/>
  <c r="J101" i="12"/>
  <c r="K101" i="12"/>
  <c r="L101" i="12"/>
  <c r="E102" i="12"/>
  <c r="F102" i="12"/>
  <c r="G102" i="12"/>
  <c r="H102" i="12"/>
  <c r="I102" i="12"/>
  <c r="J102" i="12"/>
  <c r="K102" i="12"/>
  <c r="L102" i="12"/>
  <c r="E103" i="12"/>
  <c r="F103" i="12"/>
  <c r="G103" i="12"/>
  <c r="H103" i="12"/>
  <c r="I103" i="12"/>
  <c r="J103" i="12"/>
  <c r="K103" i="12"/>
  <c r="L103" i="12"/>
  <c r="E104" i="12"/>
  <c r="F104" i="12"/>
  <c r="G104" i="12"/>
  <c r="H104" i="12"/>
  <c r="I104" i="12"/>
  <c r="J104" i="12"/>
  <c r="K104" i="12"/>
  <c r="L104" i="12"/>
  <c r="F73" i="12"/>
  <c r="G73" i="12"/>
  <c r="H73" i="12"/>
  <c r="I73" i="12"/>
  <c r="J73" i="12"/>
  <c r="K73" i="12"/>
  <c r="L73" i="12"/>
  <c r="E73" i="12"/>
  <c r="N73" i="11"/>
  <c r="U109" i="9" l="1"/>
  <c r="AA105" i="12"/>
  <c r="Y105" i="12"/>
  <c r="W105" i="12"/>
  <c r="U105" i="12"/>
  <c r="Q105" i="12"/>
  <c r="O105" i="12"/>
  <c r="W98" i="7"/>
  <c r="W96" i="7"/>
  <c r="W94" i="7"/>
  <c r="W92" i="7"/>
  <c r="W90" i="7"/>
  <c r="W86" i="7"/>
  <c r="W80" i="7"/>
  <c r="W72" i="7"/>
  <c r="E109" i="9"/>
  <c r="K109" i="9"/>
  <c r="I109" i="9"/>
  <c r="G109" i="9"/>
  <c r="M107" i="9"/>
  <c r="M105" i="9"/>
  <c r="M104" i="9"/>
  <c r="M103" i="9"/>
  <c r="M101" i="9"/>
  <c r="M100" i="9"/>
  <c r="M99" i="9"/>
  <c r="M96" i="9"/>
  <c r="M95" i="9"/>
  <c r="M94" i="9"/>
  <c r="M92" i="9"/>
  <c r="M91" i="9"/>
  <c r="M90" i="9"/>
  <c r="M89" i="9"/>
  <c r="M85" i="9"/>
  <c r="M83" i="9"/>
  <c r="M82" i="9"/>
  <c r="M81" i="9"/>
  <c r="M80" i="9"/>
  <c r="M78" i="9"/>
  <c r="N109" i="9"/>
  <c r="S109" i="9"/>
  <c r="Q109" i="9"/>
  <c r="O109" i="9"/>
  <c r="W82" i="7"/>
  <c r="W76" i="7"/>
  <c r="W74" i="7"/>
  <c r="M108" i="9"/>
  <c r="M106" i="9"/>
  <c r="M102" i="9"/>
  <c r="M98" i="9"/>
  <c r="M93" i="9"/>
  <c r="M87" i="9"/>
  <c r="M79" i="9"/>
  <c r="Z105" i="12"/>
  <c r="W71" i="7"/>
  <c r="M77" i="9"/>
  <c r="W109" i="9"/>
  <c r="U79" i="2"/>
  <c r="U78" i="2"/>
  <c r="U75" i="2"/>
  <c r="U74" i="2"/>
  <c r="U71" i="2"/>
  <c r="U70" i="2"/>
  <c r="U68" i="2"/>
  <c r="U83" i="2"/>
  <c r="U91" i="2"/>
  <c r="U90" i="2"/>
  <c r="U87" i="2"/>
  <c r="U86" i="2"/>
  <c r="W78" i="7"/>
  <c r="M86" i="9"/>
  <c r="H102" i="7"/>
  <c r="W99" i="7"/>
  <c r="W97" i="7"/>
  <c r="W95" i="7"/>
  <c r="W93" i="7"/>
  <c r="W91" i="7"/>
  <c r="W89" i="7"/>
  <c r="W87" i="7"/>
  <c r="W85" i="7"/>
  <c r="W83" i="7"/>
  <c r="W81" i="7"/>
  <c r="W79" i="7"/>
  <c r="W77" i="7"/>
  <c r="W75" i="7"/>
  <c r="W73" i="7"/>
  <c r="X102" i="7"/>
  <c r="V109" i="9"/>
  <c r="R109" i="9"/>
  <c r="I94" i="2"/>
  <c r="U67" i="2"/>
  <c r="U81" i="2"/>
  <c r="U77" i="2"/>
  <c r="U73" i="2"/>
  <c r="U69" i="2"/>
  <c r="U93" i="2"/>
  <c r="U89" i="2"/>
  <c r="U85" i="2"/>
  <c r="X105" i="12"/>
  <c r="W100" i="7"/>
  <c r="W88" i="7"/>
  <c r="W84" i="7"/>
  <c r="M97" i="9"/>
  <c r="M88" i="9"/>
  <c r="M84" i="9"/>
  <c r="N105" i="12"/>
  <c r="T105" i="12"/>
  <c r="P105" i="12"/>
  <c r="K102" i="7"/>
  <c r="G102" i="7"/>
  <c r="W101" i="7"/>
  <c r="E94" i="2"/>
  <c r="G94" i="2"/>
  <c r="U80" i="2"/>
  <c r="U76" i="2"/>
  <c r="U72" i="2"/>
  <c r="U92" i="2"/>
  <c r="U88" i="2"/>
  <c r="U84" i="2"/>
  <c r="R105" i="12"/>
  <c r="S105" i="12"/>
  <c r="V105" i="12"/>
  <c r="M109" i="9"/>
  <c r="H109" i="9"/>
  <c r="E102" i="7"/>
  <c r="J102" i="7"/>
  <c r="F102" i="7"/>
  <c r="I102" i="7"/>
  <c r="F94" i="2"/>
  <c r="M102" i="7"/>
  <c r="O106" i="10"/>
  <c r="P106" i="10"/>
  <c r="Q106" i="10"/>
  <c r="R106" i="10"/>
  <c r="S106" i="10"/>
  <c r="T106" i="10"/>
  <c r="U106" i="10"/>
  <c r="V106" i="10"/>
  <c r="W106" i="10"/>
  <c r="X106" i="10"/>
  <c r="Y106" i="10"/>
  <c r="Z106" i="10"/>
  <c r="N106" i="10"/>
  <c r="N75" i="10"/>
  <c r="O75" i="10"/>
  <c r="P75" i="10"/>
  <c r="Q75" i="10"/>
  <c r="R75" i="10"/>
  <c r="S75" i="10"/>
  <c r="T75" i="10"/>
  <c r="U75" i="10"/>
  <c r="V75" i="10"/>
  <c r="W75" i="10"/>
  <c r="X75" i="10"/>
  <c r="Y75" i="10"/>
  <c r="Z75" i="10"/>
  <c r="N76" i="10"/>
  <c r="O76" i="10"/>
  <c r="P76" i="10"/>
  <c r="Q76" i="10"/>
  <c r="R76" i="10"/>
  <c r="S76" i="10"/>
  <c r="T76" i="10"/>
  <c r="U76" i="10"/>
  <c r="V76" i="10"/>
  <c r="W76" i="10"/>
  <c r="X76" i="10"/>
  <c r="Y76" i="10"/>
  <c r="Z76" i="10"/>
  <c r="N77" i="10"/>
  <c r="O77" i="10"/>
  <c r="P77" i="10"/>
  <c r="Q77" i="10"/>
  <c r="R77" i="10"/>
  <c r="S77" i="10"/>
  <c r="T77" i="10"/>
  <c r="U77" i="10"/>
  <c r="V77" i="10"/>
  <c r="W77" i="10"/>
  <c r="X77" i="10"/>
  <c r="Y77" i="10"/>
  <c r="Z77" i="10"/>
  <c r="N78" i="10"/>
  <c r="O78" i="10"/>
  <c r="P78" i="10"/>
  <c r="Q78" i="10"/>
  <c r="R78" i="10"/>
  <c r="S78" i="10"/>
  <c r="T78" i="10"/>
  <c r="U78" i="10"/>
  <c r="V78" i="10"/>
  <c r="W78" i="10"/>
  <c r="X78" i="10"/>
  <c r="Y78" i="10"/>
  <c r="Z78" i="10"/>
  <c r="N79" i="10"/>
  <c r="O79" i="10"/>
  <c r="P79" i="10"/>
  <c r="Q79" i="10"/>
  <c r="R79" i="10"/>
  <c r="S79" i="10"/>
  <c r="T79" i="10"/>
  <c r="U79" i="10"/>
  <c r="V79" i="10"/>
  <c r="W79" i="10"/>
  <c r="X79" i="10"/>
  <c r="Y79" i="10"/>
  <c r="Z79" i="10"/>
  <c r="N80" i="10"/>
  <c r="O80" i="10"/>
  <c r="P80" i="10"/>
  <c r="Q80" i="10"/>
  <c r="R80" i="10"/>
  <c r="S80" i="10"/>
  <c r="T80" i="10"/>
  <c r="U80" i="10"/>
  <c r="V80" i="10"/>
  <c r="W80" i="10"/>
  <c r="X80" i="10"/>
  <c r="Y80" i="10"/>
  <c r="Z80" i="10"/>
  <c r="N81" i="10"/>
  <c r="O81" i="10"/>
  <c r="P81" i="10"/>
  <c r="Q81" i="10"/>
  <c r="R81" i="10"/>
  <c r="S81" i="10"/>
  <c r="T81" i="10"/>
  <c r="U81" i="10"/>
  <c r="V81" i="10"/>
  <c r="W81" i="10"/>
  <c r="X81" i="10"/>
  <c r="Y81" i="10"/>
  <c r="Z81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N83" i="10"/>
  <c r="O83" i="10"/>
  <c r="P83" i="10"/>
  <c r="Q83" i="10"/>
  <c r="R83" i="10"/>
  <c r="S83" i="10"/>
  <c r="T83" i="10"/>
  <c r="U83" i="10"/>
  <c r="V83" i="10"/>
  <c r="W83" i="10"/>
  <c r="X83" i="10"/>
  <c r="Y83" i="10"/>
  <c r="Z83" i="10"/>
  <c r="N84" i="10"/>
  <c r="O84" i="10"/>
  <c r="P84" i="10"/>
  <c r="Q84" i="10"/>
  <c r="R84" i="10"/>
  <c r="S84" i="10"/>
  <c r="T84" i="10"/>
  <c r="U84" i="10"/>
  <c r="V84" i="10"/>
  <c r="W84" i="10"/>
  <c r="X84" i="10"/>
  <c r="Y84" i="10"/>
  <c r="Z84" i="10"/>
  <c r="N85" i="10"/>
  <c r="O85" i="10"/>
  <c r="P85" i="10"/>
  <c r="Q85" i="10"/>
  <c r="R85" i="10"/>
  <c r="S85" i="10"/>
  <c r="T85" i="10"/>
  <c r="U85" i="10"/>
  <c r="V85" i="10"/>
  <c r="W85" i="10"/>
  <c r="X85" i="10"/>
  <c r="Y85" i="10"/>
  <c r="Z85" i="10"/>
  <c r="N86" i="10"/>
  <c r="O86" i="10"/>
  <c r="P86" i="10"/>
  <c r="Q86" i="10"/>
  <c r="R86" i="10"/>
  <c r="S86" i="10"/>
  <c r="T86" i="10"/>
  <c r="U86" i="10"/>
  <c r="V86" i="10"/>
  <c r="W86" i="10"/>
  <c r="X86" i="10"/>
  <c r="Y86" i="10"/>
  <c r="Z86" i="10"/>
  <c r="N87" i="10"/>
  <c r="O87" i="10"/>
  <c r="P87" i="10"/>
  <c r="Q87" i="10"/>
  <c r="R87" i="10"/>
  <c r="S87" i="10"/>
  <c r="T87" i="10"/>
  <c r="U87" i="10"/>
  <c r="V87" i="10"/>
  <c r="W87" i="10"/>
  <c r="X87" i="10"/>
  <c r="Y87" i="10"/>
  <c r="Z87" i="10"/>
  <c r="N88" i="10"/>
  <c r="O88" i="10"/>
  <c r="P88" i="10"/>
  <c r="Q88" i="10"/>
  <c r="R88" i="10"/>
  <c r="S88" i="10"/>
  <c r="T88" i="10"/>
  <c r="U88" i="10"/>
  <c r="V88" i="10"/>
  <c r="W88" i="10"/>
  <c r="X88" i="10"/>
  <c r="Y88" i="10"/>
  <c r="Z88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N90" i="10"/>
  <c r="O90" i="10"/>
  <c r="P90" i="10"/>
  <c r="Q90" i="10"/>
  <c r="R90" i="10"/>
  <c r="S90" i="10"/>
  <c r="T90" i="10"/>
  <c r="U90" i="10"/>
  <c r="V90" i="10"/>
  <c r="W90" i="10"/>
  <c r="X90" i="10"/>
  <c r="Y90" i="10"/>
  <c r="Z90" i="10"/>
  <c r="N91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N92" i="10"/>
  <c r="O92" i="10"/>
  <c r="P92" i="10"/>
  <c r="Q92" i="10"/>
  <c r="R92" i="10"/>
  <c r="S92" i="10"/>
  <c r="T92" i="10"/>
  <c r="U92" i="10"/>
  <c r="V92" i="10"/>
  <c r="W92" i="10"/>
  <c r="X92" i="10"/>
  <c r="Y92" i="10"/>
  <c r="Z92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N94" i="10"/>
  <c r="O94" i="10"/>
  <c r="P94" i="10"/>
  <c r="Q94" i="10"/>
  <c r="R94" i="10"/>
  <c r="S94" i="10"/>
  <c r="T94" i="10"/>
  <c r="U94" i="10"/>
  <c r="V94" i="10"/>
  <c r="W94" i="10"/>
  <c r="X94" i="10"/>
  <c r="Y94" i="10"/>
  <c r="Z94" i="10"/>
  <c r="N95" i="10"/>
  <c r="O95" i="10"/>
  <c r="P95" i="10"/>
  <c r="Q95" i="10"/>
  <c r="R95" i="10"/>
  <c r="S95" i="10"/>
  <c r="T95" i="10"/>
  <c r="U95" i="10"/>
  <c r="V95" i="10"/>
  <c r="W95" i="10"/>
  <c r="X95" i="10"/>
  <c r="Y95" i="10"/>
  <c r="Z95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N97" i="10"/>
  <c r="O97" i="10"/>
  <c r="P97" i="10"/>
  <c r="Q97" i="10"/>
  <c r="R97" i="10"/>
  <c r="S97" i="10"/>
  <c r="T97" i="10"/>
  <c r="U97" i="10"/>
  <c r="V97" i="10"/>
  <c r="W97" i="10"/>
  <c r="X97" i="10"/>
  <c r="Y97" i="10"/>
  <c r="Z97" i="10"/>
  <c r="N98" i="10"/>
  <c r="O98" i="10"/>
  <c r="P98" i="10"/>
  <c r="Q98" i="10"/>
  <c r="R98" i="10"/>
  <c r="S98" i="10"/>
  <c r="T98" i="10"/>
  <c r="U98" i="10"/>
  <c r="V98" i="10"/>
  <c r="W98" i="10"/>
  <c r="X98" i="10"/>
  <c r="Y98" i="10"/>
  <c r="Z98" i="10"/>
  <c r="N99" i="10"/>
  <c r="O99" i="10"/>
  <c r="P99" i="10"/>
  <c r="Q99" i="10"/>
  <c r="R99" i="10"/>
  <c r="S99" i="10"/>
  <c r="T99" i="10"/>
  <c r="U99" i="10"/>
  <c r="V99" i="10"/>
  <c r="W99" i="10"/>
  <c r="X99" i="10"/>
  <c r="Y99" i="10"/>
  <c r="Z99" i="10"/>
  <c r="N100" i="10"/>
  <c r="O100" i="10"/>
  <c r="P100" i="10"/>
  <c r="Q100" i="10"/>
  <c r="R100" i="10"/>
  <c r="S100" i="10"/>
  <c r="T100" i="10"/>
  <c r="U100" i="10"/>
  <c r="V100" i="10"/>
  <c r="W100" i="10"/>
  <c r="X100" i="10"/>
  <c r="Y100" i="10"/>
  <c r="Z100" i="10"/>
  <c r="N101" i="10"/>
  <c r="O101" i="10"/>
  <c r="P101" i="10"/>
  <c r="Q101" i="10"/>
  <c r="R101" i="10"/>
  <c r="S101" i="10"/>
  <c r="T101" i="10"/>
  <c r="U101" i="10"/>
  <c r="V101" i="10"/>
  <c r="W101" i="10"/>
  <c r="X101" i="10"/>
  <c r="Y101" i="10"/>
  <c r="Z101" i="10"/>
  <c r="N102" i="10"/>
  <c r="O102" i="10"/>
  <c r="P102" i="10"/>
  <c r="Q102" i="10"/>
  <c r="R102" i="10"/>
  <c r="S102" i="10"/>
  <c r="T102" i="10"/>
  <c r="U102" i="10"/>
  <c r="V102" i="10"/>
  <c r="W102" i="10"/>
  <c r="X102" i="10"/>
  <c r="Y102" i="10"/>
  <c r="Z102" i="10"/>
  <c r="N103" i="10"/>
  <c r="O103" i="10"/>
  <c r="P103" i="10"/>
  <c r="Q103" i="10"/>
  <c r="R103" i="10"/>
  <c r="S103" i="10"/>
  <c r="T103" i="10"/>
  <c r="U103" i="10"/>
  <c r="V103" i="10"/>
  <c r="W103" i="10"/>
  <c r="X103" i="10"/>
  <c r="Y103" i="10"/>
  <c r="Z103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N105" i="10"/>
  <c r="O105" i="10"/>
  <c r="P105" i="10"/>
  <c r="Q105" i="10"/>
  <c r="R105" i="10"/>
  <c r="S105" i="10"/>
  <c r="T105" i="10"/>
  <c r="U105" i="10"/>
  <c r="V105" i="10"/>
  <c r="W105" i="10"/>
  <c r="X105" i="10"/>
  <c r="Y105" i="10"/>
  <c r="Z105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N74" i="10"/>
  <c r="E75" i="10"/>
  <c r="F75" i="10"/>
  <c r="G75" i="10"/>
  <c r="H75" i="10"/>
  <c r="I75" i="10"/>
  <c r="J75" i="10"/>
  <c r="K75" i="10"/>
  <c r="L75" i="10"/>
  <c r="M75" i="10"/>
  <c r="E76" i="10"/>
  <c r="F76" i="10"/>
  <c r="G76" i="10"/>
  <c r="H76" i="10"/>
  <c r="I76" i="10"/>
  <c r="J76" i="10"/>
  <c r="K76" i="10"/>
  <c r="L76" i="10"/>
  <c r="M76" i="10"/>
  <c r="E77" i="10"/>
  <c r="F77" i="10"/>
  <c r="G77" i="10"/>
  <c r="H77" i="10"/>
  <c r="I77" i="10"/>
  <c r="J77" i="10"/>
  <c r="K77" i="10"/>
  <c r="L77" i="10"/>
  <c r="M77" i="10"/>
  <c r="E78" i="10"/>
  <c r="F78" i="10"/>
  <c r="G78" i="10"/>
  <c r="H78" i="10"/>
  <c r="I78" i="10"/>
  <c r="J78" i="10"/>
  <c r="K78" i="10"/>
  <c r="L78" i="10"/>
  <c r="M78" i="10"/>
  <c r="E79" i="10"/>
  <c r="F79" i="10"/>
  <c r="G79" i="10"/>
  <c r="H79" i="10"/>
  <c r="I79" i="10"/>
  <c r="J79" i="10"/>
  <c r="K79" i="10"/>
  <c r="L79" i="10"/>
  <c r="M79" i="10"/>
  <c r="E80" i="10"/>
  <c r="F80" i="10"/>
  <c r="G80" i="10"/>
  <c r="H80" i="10"/>
  <c r="I80" i="10"/>
  <c r="J80" i="10"/>
  <c r="K80" i="10"/>
  <c r="L80" i="10"/>
  <c r="M80" i="10"/>
  <c r="E81" i="10"/>
  <c r="F81" i="10"/>
  <c r="G81" i="10"/>
  <c r="H81" i="10"/>
  <c r="I81" i="10"/>
  <c r="J81" i="10"/>
  <c r="K81" i="10"/>
  <c r="L81" i="10"/>
  <c r="M81" i="10"/>
  <c r="E82" i="10"/>
  <c r="F82" i="10"/>
  <c r="G82" i="10"/>
  <c r="H82" i="10"/>
  <c r="I82" i="10"/>
  <c r="J82" i="10"/>
  <c r="K82" i="10"/>
  <c r="L82" i="10"/>
  <c r="M82" i="10"/>
  <c r="E83" i="10"/>
  <c r="F83" i="10"/>
  <c r="G83" i="10"/>
  <c r="H83" i="10"/>
  <c r="I83" i="10"/>
  <c r="J83" i="10"/>
  <c r="K83" i="10"/>
  <c r="L83" i="10"/>
  <c r="M83" i="10"/>
  <c r="E84" i="10"/>
  <c r="F84" i="10"/>
  <c r="G84" i="10"/>
  <c r="H84" i="10"/>
  <c r="I84" i="10"/>
  <c r="J84" i="10"/>
  <c r="K84" i="10"/>
  <c r="L84" i="10"/>
  <c r="M84" i="10"/>
  <c r="E85" i="10"/>
  <c r="F85" i="10"/>
  <c r="G85" i="10"/>
  <c r="H85" i="10"/>
  <c r="I85" i="10"/>
  <c r="J85" i="10"/>
  <c r="K85" i="10"/>
  <c r="L85" i="10"/>
  <c r="M85" i="10"/>
  <c r="E86" i="10"/>
  <c r="F86" i="10"/>
  <c r="G86" i="10"/>
  <c r="H86" i="10"/>
  <c r="I86" i="10"/>
  <c r="J86" i="10"/>
  <c r="K86" i="10"/>
  <c r="L86" i="10"/>
  <c r="M86" i="10"/>
  <c r="E87" i="10"/>
  <c r="F87" i="10"/>
  <c r="G87" i="10"/>
  <c r="H87" i="10"/>
  <c r="I87" i="10"/>
  <c r="J87" i="10"/>
  <c r="K87" i="10"/>
  <c r="L87" i="10"/>
  <c r="M87" i="10"/>
  <c r="E88" i="10"/>
  <c r="F88" i="10"/>
  <c r="G88" i="10"/>
  <c r="H88" i="10"/>
  <c r="I88" i="10"/>
  <c r="J88" i="10"/>
  <c r="K88" i="10"/>
  <c r="L88" i="10"/>
  <c r="M88" i="10"/>
  <c r="E89" i="10"/>
  <c r="F89" i="10"/>
  <c r="G89" i="10"/>
  <c r="H89" i="10"/>
  <c r="I89" i="10"/>
  <c r="J89" i="10"/>
  <c r="K89" i="10"/>
  <c r="L89" i="10"/>
  <c r="M89" i="10"/>
  <c r="E90" i="10"/>
  <c r="F90" i="10"/>
  <c r="G90" i="10"/>
  <c r="H90" i="10"/>
  <c r="I90" i="10"/>
  <c r="J90" i="10"/>
  <c r="K90" i="10"/>
  <c r="L90" i="10"/>
  <c r="M90" i="10"/>
  <c r="E91" i="10"/>
  <c r="F91" i="10"/>
  <c r="G91" i="10"/>
  <c r="H91" i="10"/>
  <c r="I91" i="10"/>
  <c r="J91" i="10"/>
  <c r="K91" i="10"/>
  <c r="L91" i="10"/>
  <c r="M91" i="10"/>
  <c r="E92" i="10"/>
  <c r="F92" i="10"/>
  <c r="G92" i="10"/>
  <c r="H92" i="10"/>
  <c r="I92" i="10"/>
  <c r="J92" i="10"/>
  <c r="K92" i="10"/>
  <c r="L92" i="10"/>
  <c r="M92" i="10"/>
  <c r="E93" i="10"/>
  <c r="F93" i="10"/>
  <c r="G93" i="10"/>
  <c r="H93" i="10"/>
  <c r="I93" i="10"/>
  <c r="J93" i="10"/>
  <c r="K93" i="10"/>
  <c r="L93" i="10"/>
  <c r="M93" i="10"/>
  <c r="E94" i="10"/>
  <c r="F94" i="10"/>
  <c r="G94" i="10"/>
  <c r="H94" i="10"/>
  <c r="I94" i="10"/>
  <c r="J94" i="10"/>
  <c r="K94" i="10"/>
  <c r="L94" i="10"/>
  <c r="M94" i="10"/>
  <c r="E95" i="10"/>
  <c r="F95" i="10"/>
  <c r="G95" i="10"/>
  <c r="H95" i="10"/>
  <c r="I95" i="10"/>
  <c r="J95" i="10"/>
  <c r="K95" i="10"/>
  <c r="L95" i="10"/>
  <c r="M95" i="10"/>
  <c r="E96" i="10"/>
  <c r="F96" i="10"/>
  <c r="G96" i="10"/>
  <c r="H96" i="10"/>
  <c r="I96" i="10"/>
  <c r="J96" i="10"/>
  <c r="K96" i="10"/>
  <c r="L96" i="10"/>
  <c r="M96" i="10"/>
  <c r="E97" i="10"/>
  <c r="F97" i="10"/>
  <c r="G97" i="10"/>
  <c r="H97" i="10"/>
  <c r="I97" i="10"/>
  <c r="J97" i="10"/>
  <c r="K97" i="10"/>
  <c r="L97" i="10"/>
  <c r="M97" i="10"/>
  <c r="E98" i="10"/>
  <c r="F98" i="10"/>
  <c r="G98" i="10"/>
  <c r="H98" i="10"/>
  <c r="I98" i="10"/>
  <c r="J98" i="10"/>
  <c r="K98" i="10"/>
  <c r="L98" i="10"/>
  <c r="M98" i="10"/>
  <c r="E99" i="10"/>
  <c r="F99" i="10"/>
  <c r="G99" i="10"/>
  <c r="H99" i="10"/>
  <c r="I99" i="10"/>
  <c r="J99" i="10"/>
  <c r="K99" i="10"/>
  <c r="L99" i="10"/>
  <c r="M99" i="10"/>
  <c r="E100" i="10"/>
  <c r="F100" i="10"/>
  <c r="G100" i="10"/>
  <c r="H100" i="10"/>
  <c r="I100" i="10"/>
  <c r="J100" i="10"/>
  <c r="K100" i="10"/>
  <c r="L100" i="10"/>
  <c r="M100" i="10"/>
  <c r="E101" i="10"/>
  <c r="F101" i="10"/>
  <c r="G101" i="10"/>
  <c r="H101" i="10"/>
  <c r="I101" i="10"/>
  <c r="J101" i="10"/>
  <c r="K101" i="10"/>
  <c r="L101" i="10"/>
  <c r="M101" i="10"/>
  <c r="E102" i="10"/>
  <c r="F102" i="10"/>
  <c r="G102" i="10"/>
  <c r="H102" i="10"/>
  <c r="I102" i="10"/>
  <c r="J102" i="10"/>
  <c r="K102" i="10"/>
  <c r="L102" i="10"/>
  <c r="M102" i="10"/>
  <c r="E103" i="10"/>
  <c r="F103" i="10"/>
  <c r="G103" i="10"/>
  <c r="H103" i="10"/>
  <c r="I103" i="10"/>
  <c r="J103" i="10"/>
  <c r="K103" i="10"/>
  <c r="L103" i="10"/>
  <c r="M103" i="10"/>
  <c r="E104" i="10"/>
  <c r="F104" i="10"/>
  <c r="G104" i="10"/>
  <c r="H104" i="10"/>
  <c r="I104" i="10"/>
  <c r="J104" i="10"/>
  <c r="K104" i="10"/>
  <c r="L104" i="10"/>
  <c r="M104" i="10"/>
  <c r="E105" i="10"/>
  <c r="F105" i="10"/>
  <c r="G105" i="10"/>
  <c r="H105" i="10"/>
  <c r="I105" i="10"/>
  <c r="J105" i="10"/>
  <c r="K105" i="10"/>
  <c r="L105" i="10"/>
  <c r="M105" i="10"/>
  <c r="F74" i="10"/>
  <c r="G74" i="10"/>
  <c r="H74" i="10"/>
  <c r="I74" i="10"/>
  <c r="I106" i="10" s="1"/>
  <c r="J74" i="10"/>
  <c r="K74" i="10"/>
  <c r="L74" i="10"/>
  <c r="M74" i="10"/>
  <c r="M106" i="10" s="1"/>
  <c r="E74" i="10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77" i="9"/>
  <c r="Y40" i="9"/>
  <c r="Y77" i="9" s="1"/>
  <c r="Y41" i="9"/>
  <c r="Y78" i="9" s="1"/>
  <c r="Y42" i="9"/>
  <c r="Y79" i="9" s="1"/>
  <c r="Y43" i="9"/>
  <c r="Y80" i="9" s="1"/>
  <c r="Y44" i="9"/>
  <c r="Y81" i="9" s="1"/>
  <c r="Y45" i="9"/>
  <c r="Y82" i="9" s="1"/>
  <c r="Y46" i="9"/>
  <c r="Y83" i="9" s="1"/>
  <c r="Y47" i="9"/>
  <c r="Y84" i="9" s="1"/>
  <c r="Y48" i="9"/>
  <c r="Y85" i="9" s="1"/>
  <c r="Y49" i="9"/>
  <c r="Y86" i="9" s="1"/>
  <c r="Y50" i="9"/>
  <c r="Y87" i="9" s="1"/>
  <c r="Y51" i="9"/>
  <c r="Y88" i="9" s="1"/>
  <c r="Y52" i="9"/>
  <c r="Y89" i="9" s="1"/>
  <c r="Y53" i="9"/>
  <c r="Y90" i="9" s="1"/>
  <c r="Y54" i="9"/>
  <c r="Y91" i="9" s="1"/>
  <c r="Y55" i="9"/>
  <c r="Y92" i="9" s="1"/>
  <c r="Y56" i="9"/>
  <c r="Y93" i="9" s="1"/>
  <c r="Y57" i="9"/>
  <c r="Y94" i="9" s="1"/>
  <c r="Y58" i="9"/>
  <c r="Y95" i="9" s="1"/>
  <c r="Y59" i="9"/>
  <c r="Y96" i="9" s="1"/>
  <c r="Y60" i="9"/>
  <c r="Y97" i="9" s="1"/>
  <c r="Y61" i="9"/>
  <c r="Y98" i="9" s="1"/>
  <c r="Y62" i="9"/>
  <c r="Y99" i="9" s="1"/>
  <c r="Y63" i="9"/>
  <c r="Y100" i="9" s="1"/>
  <c r="Y64" i="9"/>
  <c r="Y101" i="9" s="1"/>
  <c r="Y65" i="9"/>
  <c r="Y102" i="9" s="1"/>
  <c r="Y66" i="9"/>
  <c r="Y103" i="9" s="1"/>
  <c r="Y67" i="9"/>
  <c r="Y104" i="9" s="1"/>
  <c r="Y68" i="9"/>
  <c r="Y105" i="9" s="1"/>
  <c r="Y69" i="9"/>
  <c r="Y106" i="9" s="1"/>
  <c r="Y70" i="9"/>
  <c r="Y107" i="9" s="1"/>
  <c r="Y71" i="9"/>
  <c r="Y108" i="9" s="1"/>
  <c r="W102" i="7" l="1"/>
  <c r="L106" i="10"/>
  <c r="H106" i="10"/>
  <c r="K106" i="10"/>
  <c r="G106" i="10"/>
  <c r="Z109" i="9"/>
  <c r="E106" i="10"/>
  <c r="J106" i="10"/>
  <c r="F106" i="10"/>
  <c r="Y109" i="9"/>
  <c r="Y72" i="9"/>
  <c r="M82" i="2" l="1"/>
  <c r="L82" i="2"/>
  <c r="K84" i="2"/>
  <c r="K85" i="2"/>
  <c r="K86" i="2"/>
  <c r="K87" i="2"/>
  <c r="K88" i="2"/>
  <c r="K89" i="2"/>
  <c r="K90" i="2"/>
  <c r="K91" i="2"/>
  <c r="K92" i="2"/>
  <c r="K93" i="2"/>
  <c r="K83" i="2"/>
  <c r="K82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67" i="2"/>
  <c r="K94" i="2" l="1"/>
  <c r="M94" i="2"/>
  <c r="L94" i="2"/>
  <c r="W71" i="10"/>
  <c r="X71" i="10" s="1"/>
  <c r="W35" i="8"/>
  <c r="V64" i="6" l="1"/>
  <c r="V63" i="6"/>
  <c r="V62" i="6"/>
  <c r="V61" i="6"/>
  <c r="V60" i="6"/>
  <c r="V59" i="6"/>
  <c r="V58" i="6"/>
  <c r="V57" i="6"/>
  <c r="V56" i="6"/>
  <c r="V55" i="6"/>
  <c r="V53" i="6"/>
  <c r="V52" i="6"/>
  <c r="V51" i="6"/>
  <c r="V50" i="6"/>
  <c r="V54" i="6"/>
  <c r="V36" i="6"/>
  <c r="U66" i="5"/>
  <c r="K66" i="5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34" i="3"/>
  <c r="U62" i="2"/>
  <c r="K62" i="2"/>
  <c r="U62" i="3" l="1"/>
  <c r="V65" i="6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T105" i="11"/>
  <c r="U105" i="11"/>
  <c r="V105" i="11"/>
  <c r="W105" i="11"/>
  <c r="E105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U87" i="11"/>
  <c r="V87" i="11"/>
  <c r="W87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E94" i="1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T94" i="11"/>
  <c r="U94" i="11"/>
  <c r="V94" i="11"/>
  <c r="W94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T97" i="11"/>
  <c r="U97" i="11"/>
  <c r="V97" i="11"/>
  <c r="W97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T98" i="11"/>
  <c r="U98" i="11"/>
  <c r="V98" i="11"/>
  <c r="W98" i="11"/>
  <c r="E99" i="11"/>
  <c r="F99" i="11"/>
  <c r="G99" i="11"/>
  <c r="H99" i="11"/>
  <c r="I99" i="11"/>
  <c r="J99" i="11"/>
  <c r="K99" i="11"/>
  <c r="L99" i="11"/>
  <c r="M99" i="11"/>
  <c r="N99" i="11"/>
  <c r="O99" i="11"/>
  <c r="P99" i="11"/>
  <c r="Q99" i="11"/>
  <c r="R99" i="11"/>
  <c r="S99" i="11"/>
  <c r="T99" i="11"/>
  <c r="U99" i="11"/>
  <c r="V99" i="11"/>
  <c r="W99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U101" i="11"/>
  <c r="V101" i="11"/>
  <c r="W101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T102" i="11"/>
  <c r="U102" i="11"/>
  <c r="V102" i="11"/>
  <c r="W102" i="11"/>
  <c r="E103" i="1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U104" i="11"/>
  <c r="V104" i="11"/>
  <c r="W104" i="11"/>
  <c r="F73" i="11"/>
  <c r="G73" i="11"/>
  <c r="H73" i="11"/>
  <c r="I73" i="11"/>
  <c r="J73" i="11"/>
  <c r="K73" i="11"/>
  <c r="L73" i="11"/>
  <c r="M73" i="11"/>
  <c r="O73" i="11"/>
  <c r="P73" i="11"/>
  <c r="Q73" i="11"/>
  <c r="R73" i="11"/>
  <c r="S73" i="11"/>
  <c r="T73" i="11"/>
  <c r="U73" i="11"/>
  <c r="V73" i="11"/>
  <c r="W73" i="11"/>
  <c r="E73" i="11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E10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E71" i="8"/>
  <c r="L10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71" i="7"/>
  <c r="R102" i="7"/>
  <c r="T102" i="7"/>
  <c r="V102" i="7"/>
  <c r="F98" i="6"/>
  <c r="G98" i="6"/>
  <c r="H98" i="6"/>
  <c r="I98" i="6"/>
  <c r="J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E98" i="6"/>
  <c r="F96" i="6"/>
  <c r="G96" i="6"/>
  <c r="H96" i="6"/>
  <c r="I96" i="6"/>
  <c r="J96" i="6"/>
  <c r="K96" i="6"/>
  <c r="L96" i="6"/>
  <c r="M96" i="6"/>
  <c r="N96" i="6"/>
  <c r="O96" i="6"/>
  <c r="P96" i="6"/>
  <c r="Q96" i="6"/>
  <c r="R96" i="6"/>
  <c r="S96" i="6"/>
  <c r="T96" i="6"/>
  <c r="U96" i="6"/>
  <c r="V96" i="6"/>
  <c r="W96" i="6"/>
  <c r="X96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E97" i="6"/>
  <c r="E96" i="6"/>
  <c r="F95" i="6"/>
  <c r="G95" i="6"/>
  <c r="H95" i="6"/>
  <c r="I95" i="6"/>
  <c r="J95" i="6"/>
  <c r="K95" i="6"/>
  <c r="L95" i="6"/>
  <c r="M95" i="6"/>
  <c r="N95" i="6"/>
  <c r="O95" i="6"/>
  <c r="P95" i="6"/>
  <c r="Q95" i="6"/>
  <c r="R95" i="6"/>
  <c r="S95" i="6"/>
  <c r="T95" i="6"/>
  <c r="U95" i="6"/>
  <c r="V95" i="6"/>
  <c r="W95" i="6"/>
  <c r="X95" i="6"/>
  <c r="E95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E84" i="6"/>
  <c r="F84" i="6"/>
  <c r="G84" i="6"/>
  <c r="H84" i="6"/>
  <c r="I84" i="6"/>
  <c r="J84" i="6"/>
  <c r="K84" i="6"/>
  <c r="L84" i="6"/>
  <c r="M84" i="6"/>
  <c r="N84" i="6"/>
  <c r="O84" i="6"/>
  <c r="P84" i="6"/>
  <c r="Q84" i="6"/>
  <c r="R84" i="6"/>
  <c r="S84" i="6"/>
  <c r="T84" i="6"/>
  <c r="U84" i="6"/>
  <c r="V84" i="6"/>
  <c r="W84" i="6"/>
  <c r="X84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E86" i="6"/>
  <c r="F86" i="6"/>
  <c r="G86" i="6"/>
  <c r="H86" i="6"/>
  <c r="I86" i="6"/>
  <c r="J86" i="6"/>
  <c r="K86" i="6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E68" i="6"/>
  <c r="K33" i="6"/>
  <c r="K98" i="6" s="1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E99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E81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E80" i="5"/>
  <c r="E7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E70" i="5"/>
  <c r="E71" i="5"/>
  <c r="E72" i="5"/>
  <c r="E73" i="5"/>
  <c r="E74" i="5"/>
  <c r="E75" i="5"/>
  <c r="E76" i="5"/>
  <c r="E77" i="5"/>
  <c r="E78" i="5"/>
  <c r="E69" i="5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E99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E69" i="4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E94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E93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E66" i="3"/>
  <c r="F30" i="3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T114" i="1"/>
  <c r="U114" i="1"/>
  <c r="V114" i="1"/>
  <c r="E11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E103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E102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S71" i="1"/>
  <c r="S114" i="1" s="1"/>
  <c r="E87" i="1"/>
  <c r="N94" i="2"/>
  <c r="O94" i="2"/>
  <c r="P94" i="2"/>
  <c r="Q94" i="2"/>
  <c r="R94" i="2"/>
  <c r="S94" i="2"/>
  <c r="T94" i="2"/>
  <c r="U94" i="2"/>
  <c r="V94" i="2"/>
  <c r="V93" i="2"/>
  <c r="V83" i="2"/>
  <c r="V84" i="2"/>
  <c r="V85" i="2"/>
  <c r="V86" i="2"/>
  <c r="V87" i="2"/>
  <c r="V88" i="2"/>
  <c r="V89" i="2"/>
  <c r="V90" i="2"/>
  <c r="V91" i="2"/>
  <c r="V92" i="2"/>
  <c r="N82" i="2"/>
  <c r="O82" i="2"/>
  <c r="P82" i="2"/>
  <c r="Q82" i="2"/>
  <c r="R82" i="2"/>
  <c r="S82" i="2"/>
  <c r="T82" i="2"/>
  <c r="V82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68" i="2"/>
  <c r="V67" i="2"/>
  <c r="L102" i="7" l="1"/>
  <c r="U82" i="2"/>
  <c r="N102" i="7"/>
  <c r="F94" i="3"/>
  <c r="K100" i="5"/>
  <c r="P102" i="7"/>
  <c r="U100" i="5"/>
  <c r="U102" i="7"/>
  <c r="S102" i="7"/>
  <c r="Q102" i="7"/>
  <c r="O102" i="7"/>
</calcChain>
</file>

<file path=xl/comments1.xml><?xml version="1.0" encoding="utf-8"?>
<comments xmlns="http://schemas.openxmlformats.org/spreadsheetml/2006/main">
  <authors>
    <author>DIFLANDAQRO</author>
  </authors>
  <commentList>
    <comment ref="M70" authorId="0" shapeId="0">
      <text>
        <r>
          <rPr>
            <b/>
            <sz val="9"/>
            <color indexed="81"/>
            <rFont val="Tahoma"/>
            <charset val="1"/>
          </rPr>
          <t>DIFLANDAQRO:</t>
        </r>
        <r>
          <rPr>
            <sz val="9"/>
            <color indexed="81"/>
            <rFont val="Tahoma"/>
            <charset val="1"/>
          </rPr>
          <t xml:space="preserve">
FALTA UN PESO</t>
        </r>
      </text>
    </comment>
  </commentList>
</comments>
</file>

<file path=xl/sharedStrings.xml><?xml version="1.0" encoding="utf-8"?>
<sst xmlns="http://schemas.openxmlformats.org/spreadsheetml/2006/main" count="5287" uniqueCount="219">
  <si>
    <t>Código</t>
  </si>
  <si>
    <t>Empleado</t>
  </si>
  <si>
    <t>Sueldo</t>
  </si>
  <si>
    <t>Bono puntualidad</t>
  </si>
  <si>
    <t>Despensa</t>
  </si>
  <si>
    <t>QUINQUENIOS</t>
  </si>
  <si>
    <t>Becas</t>
  </si>
  <si>
    <t>*TOTAL* *PERCEPCIONES*</t>
  </si>
  <si>
    <t>Subsidio al Empleo (sp)</t>
  </si>
  <si>
    <t>I.S.R. (sp)</t>
  </si>
  <si>
    <t>Cuota sindical</t>
  </si>
  <si>
    <t>Préstamo caja de ahorro</t>
  </si>
  <si>
    <t>Ajuste al neto</t>
  </si>
  <si>
    <t>FONDO DE AHORRO 5.5%</t>
  </si>
  <si>
    <t>FONDO DE RETIRO 3%</t>
  </si>
  <si>
    <t>Apoyo Mutualista 20%</t>
  </si>
  <si>
    <t>Descuentos Sindical</t>
  </si>
  <si>
    <t>Compensacion al ISPT</t>
  </si>
  <si>
    <t>*TOTAL* *DEDUCCIONES*</t>
  </si>
  <si>
    <t>*NETO*</t>
  </si>
  <si>
    <t>001</t>
  </si>
  <si>
    <t>003</t>
  </si>
  <si>
    <t>004</t>
  </si>
  <si>
    <t>006</t>
  </si>
  <si>
    <t>007</t>
  </si>
  <si>
    <t>009</t>
  </si>
  <si>
    <t>010</t>
  </si>
  <si>
    <t>019</t>
  </si>
  <si>
    <t>023</t>
  </si>
  <si>
    <t>028</t>
  </si>
  <si>
    <t>031</t>
  </si>
  <si>
    <t>033</t>
  </si>
  <si>
    <t>034</t>
  </si>
  <si>
    <t>035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</si>
  <si>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</si>
  <si>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</si>
  <si>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</si>
  <si>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</si>
  <si>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</si>
  <si>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</si>
  <si>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</si>
  <si>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</si>
  <si>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</si>
  <si>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</si>
  <si>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</si>
  <si>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</si>
  <si>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</si>
  <si>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Total Depto</t>
  </si>
  <si>
    <t>Total Gral.</t>
  </si>
  <si>
    <t xml:space="preserve"> </t>
  </si>
  <si>
    <t>Apoyo Mutualista</t>
  </si>
  <si>
    <t>I.S.R. antes de Subs al Empleo</t>
  </si>
  <si>
    <t>050</t>
  </si>
  <si>
    <t>051</t>
  </si>
  <si>
    <t>052</t>
  </si>
  <si>
    <t>053</t>
  </si>
  <si>
    <t>Compensación</t>
  </si>
  <si>
    <t>054</t>
  </si>
  <si>
    <t>055</t>
  </si>
  <si>
    <t>056</t>
  </si>
  <si>
    <t>058</t>
  </si>
  <si>
    <t>059</t>
  </si>
  <si>
    <t>PRIMA VACACIONAL</t>
  </si>
  <si>
    <t>Prestamo Caja Huastecas</t>
  </si>
  <si>
    <t>*Otras* *Deducciones*</t>
  </si>
  <si>
    <t>005</t>
  </si>
  <si>
    <t>Retroactivo</t>
  </si>
  <si>
    <t>Deduccion general</t>
  </si>
  <si>
    <t>060</t>
  </si>
  <si>
    <t>APOYO DE MATERNIDAD</t>
  </si>
  <si>
    <t>APOYO POR ALUMBRAMIENTO</t>
  </si>
  <si>
    <t>061</t>
  </si>
  <si>
    <t>062</t>
  </si>
  <si>
    <t>Préstamo Caja Solidaria</t>
  </si>
  <si>
    <t>Reintegración</t>
  </si>
  <si>
    <t>Prima de vacaciones reportada $</t>
  </si>
  <si>
    <t>Aguinaldo</t>
  </si>
  <si>
    <t xml:space="preserve">Puesto </t>
  </si>
  <si>
    <t xml:space="preserve">Departamento </t>
  </si>
  <si>
    <t>Puesto</t>
  </si>
  <si>
    <t>Departamento</t>
  </si>
  <si>
    <t>AUXILIAR DEL DIF</t>
  </si>
  <si>
    <t>COMISIONADA</t>
  </si>
  <si>
    <t>AUXILIAR ADMINISTRATIVO</t>
  </si>
  <si>
    <t>AUXILIAR SALVA A UN NIÑO</t>
  </si>
  <si>
    <t>ALMACENISTA DE COPA</t>
  </si>
  <si>
    <t>COPA</t>
  </si>
  <si>
    <t>AUXILIAR DE COPA</t>
  </si>
  <si>
    <t>ADULTO MAYOR</t>
  </si>
  <si>
    <t>CHOFER SMDIF</t>
  </si>
  <si>
    <t>SMDIF</t>
  </si>
  <si>
    <t>ENCARGADA DE HIGIENE DE ALIMENTOS</t>
  </si>
  <si>
    <t>AUXILIAR DE UBR</t>
  </si>
  <si>
    <t>UBR</t>
  </si>
  <si>
    <t>COORDINADORA DE AMA</t>
  </si>
  <si>
    <t>AMA</t>
  </si>
  <si>
    <t>DIRECTORA</t>
  </si>
  <si>
    <t>DIRECTOR</t>
  </si>
  <si>
    <t>COORDINADOR OPERATIVO</t>
  </si>
  <si>
    <t>MANTENIMIENTO</t>
  </si>
  <si>
    <t>ENCARGADA DE ADULTO MAYOR</t>
  </si>
  <si>
    <t>INAPAM</t>
  </si>
  <si>
    <t>PROCURADORA PMDF</t>
  </si>
  <si>
    <t>PROCURADORA</t>
  </si>
  <si>
    <t>PSICOLOGÍA</t>
  </si>
  <si>
    <t>COORDINADOR DE PROGRAMAS ALIMENTARIOS</t>
  </si>
  <si>
    <t>TRABAJO SOCIAL</t>
  </si>
  <si>
    <t>ENLACE DE DESARROLLO COMUNITARIO</t>
  </si>
  <si>
    <t>DESARROLLO COMUNITARIO</t>
  </si>
  <si>
    <t>INTENDENTE</t>
  </si>
  <si>
    <t>ADMINISTRADORA</t>
  </si>
  <si>
    <t>CHOFER COPA</t>
  </si>
  <si>
    <t>COORDINADOR DE MANTENIMIENTO VEHICULAR</t>
  </si>
  <si>
    <t>MANTENIMIENTO VEHICULAR</t>
  </si>
  <si>
    <t>ENCARGADA DE INAPAM</t>
  </si>
  <si>
    <t>CHOFER DE SMDIF</t>
  </si>
  <si>
    <t>DIRECTOR DEL SMDIF</t>
  </si>
  <si>
    <t>DIRRECCIÓN</t>
  </si>
  <si>
    <t>COORDINARA DE AMA</t>
  </si>
  <si>
    <t>Total</t>
  </si>
  <si>
    <t>ENFERMERA CENTRO DE DÍA</t>
  </si>
  <si>
    <t>NUTRIÓLOGA</t>
  </si>
  <si>
    <t>PSICÓLOGA PDMF</t>
  </si>
  <si>
    <t>FISIOTERAPEUTA FÍSICO</t>
  </si>
  <si>
    <t>ADMINISTRACIÓN</t>
  </si>
  <si>
    <t>ENCARGADA INAPAM</t>
  </si>
  <si>
    <t>GARCÍA AGUILAR IRAIS</t>
  </si>
  <si>
    <t>GARCÍA  RUBIO JUDITH</t>
  </si>
  <si>
    <t>VILLEDA RUBIO NILDA</t>
  </si>
  <si>
    <t>PONCE ACOSTA ALBERTO</t>
  </si>
  <si>
    <t>VELASCO  SALINAS ANA</t>
  </si>
  <si>
    <t>PONCE BALDERAS PRISCA</t>
  </si>
  <si>
    <t>RUBIO PÉREZ BASILISA</t>
  </si>
  <si>
    <t>CHÁVEZ  LUGO LINO</t>
  </si>
  <si>
    <t>VIZUET RUBIO PERLA KRISTAL</t>
  </si>
  <si>
    <t>OLVERA PONCE LIZBETH</t>
  </si>
  <si>
    <t>PONCE LABRA MARÍA VIADNEY</t>
  </si>
  <si>
    <t>ALCÁZAR MENDOZA MA GUADALUPE</t>
  </si>
  <si>
    <t>RUBIO SALAS MAYRA</t>
  </si>
  <si>
    <t>ORDUÑA JUNCO CONRADO</t>
  </si>
  <si>
    <t>RUBIO PONCE MA. MARIBEL</t>
  </si>
  <si>
    <t>RAMOS PAULIN IRENE</t>
  </si>
  <si>
    <t>MARTÍNEZ GRACIA MARÍA DE LOS ÁNGELES</t>
  </si>
  <si>
    <t>BENÍTEZ MALDONADO YUNUEN ARACELI</t>
  </si>
  <si>
    <t>RAMÍREZ MÁRQUEZ ALBARO</t>
  </si>
  <si>
    <t>PONCE GUERRERO FÁTIMA LIZBETH</t>
  </si>
  <si>
    <t>ZAMORA MARTÍNEZ ERIKA</t>
  </si>
  <si>
    <t>CARRANZA GARCÍA YAZMIN</t>
  </si>
  <si>
    <t>TREJO SALAZAR MABAEL</t>
  </si>
  <si>
    <t>GRACIA ALVARADO ELADIA</t>
  </si>
  <si>
    <t>GONZÁLEZ PICHARDO MARTHA</t>
  </si>
  <si>
    <t>PAT OSORIO MARÍA GUADALUPE</t>
  </si>
  <si>
    <t>PÉREZ TREJO DOMICIANO</t>
  </si>
  <si>
    <t>SISTEMA MUNICIPAL DEL DESARROLLO INTEGRAL DE LA FAMILIA
NOMINA CORRESPONDIENTE AL MES DE ENERO 2016</t>
  </si>
  <si>
    <t>EMPLEADO</t>
  </si>
  <si>
    <t>PUESTO</t>
  </si>
  <si>
    <t>DEPARTAMENTO</t>
  </si>
  <si>
    <t>MÉNDEZ  CORTEZ MARLENE</t>
  </si>
  <si>
    <t>COVARRUBIAS ACUÑA JOHAN</t>
  </si>
  <si>
    <t>MARTÍNEZ HERNÁNDEZ JULIA</t>
  </si>
  <si>
    <t>SISTEMA MUNICIPAL DEL DESARROLLO INTEGRAL DE LA FAMILIA
NOMINA CORRESPONDIENTE AL MES DE FEBRERO 2016</t>
  </si>
  <si>
    <t>SISTEMA MUNICIPAL DEL DESARROLLO INTEGRAL DE LA FAMILIA
NOMINA CORRESPONDIENTE AL MES DE MARZO 2016</t>
  </si>
  <si>
    <t>PONCE LÓPEZ EDGARDO</t>
  </si>
  <si>
    <t>BALDERAS  CHÁVEZ NAHÚM</t>
  </si>
  <si>
    <t>SISTEMA MUNICIPAL DEL DESARROLLO INTEGRAL DE LA FAMILIA
NOMINA CORRESPONDIENTE AL MES DE MAYO 2016</t>
  </si>
  <si>
    <t>MONROY RODRÍGUEZ DANIELA</t>
  </si>
  <si>
    <t>RUBIO RUBIO MARBELLA</t>
  </si>
  <si>
    <t>GARAY CHAVARRIAS EMMANUEL</t>
  </si>
  <si>
    <t>HERNÁNDEZ  LOYOLA ELIDA</t>
  </si>
  <si>
    <t>LEDEZMA PONCE GUILLERMO</t>
  </si>
  <si>
    <t>JIMÉNEZ IBARRA GUSTAVO</t>
  </si>
  <si>
    <t>MÁRQUEZ MÁRQUEZ MA. ADRIANA</t>
  </si>
  <si>
    <t>PALACIOS SALINAS MARGARITA MIREYA</t>
  </si>
  <si>
    <t>SISTEMA MUNICIPAL DEL DESARROLLO INTEGRAL DE LA FAMILIA
NOMINA CORRESPONDIENTE AL MES DE ABRIL 2016</t>
  </si>
  <si>
    <t>SISTEMA MUNICIPAL DEL DESARROLLO INTEGRAL DE LA FAMILIA
NOMINA CORRESPONDIENTE AL MES DE JUNIO 2016</t>
  </si>
  <si>
    <t>SISTEMA MUNICIPAL DEL DESARROLLO INTEGRAL DE LA FAMILIA
NOMINA CORRESPONDIENTE AL MES DE AGOSTO 2016</t>
  </si>
  <si>
    <t>SISTEMA MUNICIPAL DEL DESARROLLO INTEGRAL DE LA FAMILIA
NOMINA CORRESPONDIENTE AL MES DE SEPTIEMBRE 2016</t>
  </si>
  <si>
    <t>SISTEMA MUNICIPAL DEL DESARROLLO INTEGRAL DE LA FAMILIA
NOMINA CORRESPONDIENTE AL MES DE OCTUBRE 2016</t>
  </si>
  <si>
    <t>SISTEMA MUNICIPAL DEL DESARROLLO INTEGRAL DE LA FAMILIA
NOMINA CORRESPONDIENTE AL MES DE NOVIEMBRE 2016</t>
  </si>
  <si>
    <t>SISTEMA MUNICIPAL DEL DESARROLLO INTEGRAL DE LA FAMILIA
NOMINA CORRESPONDIENTE AL MES DE DICIEMBRE 2016</t>
  </si>
  <si>
    <t>Ajuste 
al neto</t>
  </si>
  <si>
    <t>Horas 
extras</t>
  </si>
  <si>
    <t>SISTEMA MUNICIPAL DEL DESARROLLO INTEGRAL DE LA FAMILIA
NOMINA CORRESPONDIENTE A LA 1RA QNA DE FEBRERO 2016</t>
  </si>
  <si>
    <t>SISTEMA MUNICIPAL DEL DESARROLLO INTEGRAL DE LA FAMILIA
NOMINA CORRESPONDIENTE A LA 2DA QNA DE FEBRERO 2016</t>
  </si>
  <si>
    <t>SISTEMA MUNICIPAL DEL DESARROLLO INTEGRAL DE LA FAMILIA
NOMINA CORRESPONDIENTE A LA 1RA QNA DE ENERO 2016</t>
  </si>
  <si>
    <t>SISTEMA MUNICIPAL DEL DESARROLLO INTEGRAL DE LA FAMILIA
NOMINA CORRESPONDIENTE A LA 2DA QNA DE ENERO 2016</t>
  </si>
  <si>
    <t>SISTEMA MUNICIPAL DEL DESARROLLO INTEGRAL DE LA FAMILIA
NOMINA CORRESPONDIENTE A LA 1RA QNA DE MARZO 2016</t>
  </si>
  <si>
    <t>SISTEMA MUNICIPAL DEL DESARROLLO INTEGRAL DE LA FAMILIA
NOMINA CORRESPONDIENTE A LA 2DA QNA DE MARZO 2016</t>
  </si>
  <si>
    <t>SISTEMA MUNICIPAL DEL DESARROLLO INTEGRAL DE LA FAMILIA
NOMINA CORRESPONDIENTE A LA 12DA QNA DE MARZO 2016</t>
  </si>
  <si>
    <t>Bono 
puntualidad</t>
  </si>
  <si>
    <t>FONDO DE 
AHORRO 5.5%</t>
  </si>
  <si>
    <t>Cuota 
sindical</t>
  </si>
  <si>
    <t>SISTEMA MUNICIPAL DEL DESARROLLO INTEGRAL DE LA FAMILIA
NOMINA CORRESPONDIENTE A LA 1RA QNA DE ABRIL 2016</t>
  </si>
  <si>
    <t>SISTEMA MUNICIPAL DEL DESARROLLO INTEGRAL DE LA FAMILIA
NOMINA CORRESPONDIENTE A LA 2DA QNA DE ABRIL 2016</t>
  </si>
  <si>
    <t>*TOTAL* 
*PERCEPCIONES*</t>
  </si>
  <si>
    <t>SISTEMA MUNICIPAL DEL DESARROLLO INTEGRAL DE LA FAMILIA
NOMINA CORRESPONDIENTE A LA 1RA QNA DE MAYO 2016</t>
  </si>
  <si>
    <t>SISTEMA MUNICIPAL DEL DESARROLLO INTEGRAL DE LA FAMILIA
NOMINA CORRESPONDIENTE A LA 2DA QNA DE MAYO 2016</t>
  </si>
  <si>
    <t>SISTEMA MUNICIPAL DEL DESARROLLO INTEGRAL DE LA FAMILIA
NOMINA CORRESPONDIENTE A LA 1RA QNA DE JUNIO 2016</t>
  </si>
  <si>
    <t>SISTEMA MUNICIPAL DEL DESARROLLO INTEGRAL DE LA FAMILIA
NOMINA CORRESPONDIENTE A LA 2DA QNA DE JUNIO 2016</t>
  </si>
  <si>
    <t xml:space="preserve">Total </t>
  </si>
  <si>
    <t>SISTEMA MUNICIPAL DEL DESARROLLO INTEGRAL DE LA FAMILIA
NOMINA CORRESPONDIENTE A LA 1RA QNA DE JULIO 2016</t>
  </si>
  <si>
    <t>FONDO DE 
RETIRO 3%</t>
  </si>
  <si>
    <t>SISTEMA MUNICIPAL DEL DESARROLLO INTEGRAL DE LA FAMILIA
NOMINA CORRESPONDIENTE A LA 2DA QNA DE JULIO 2016</t>
  </si>
  <si>
    <t>Compensacion 
al ISPT</t>
  </si>
  <si>
    <t>SISTEMA MUNICIPAL DEL DESARROLLO INTEGRAL DE LA FAMILIA
NOMINA CORRESPONDIENTE AL MES DE JULIO 2016</t>
  </si>
  <si>
    <t>SISTEMA MUNICIPAL DEL DESARROLLO INTEGRAL DE LA FAMILIA
NOMINA CORRESPONDIENTE A LA 1RA QNA DE AGOSTO 2016</t>
  </si>
  <si>
    <t>SISTEMA MUNICIPAL DEL DESARROLLO INTEGRAL DE LA FAMILIA
NOMINA CORRESPONDIENTE A LA 2DA QNA DE AGOSTO 2016</t>
  </si>
  <si>
    <t>SISTEMA MUNICIPAL DEL DESARROLLO INTEGRAL DE LA FAMILIA
NOMINA CORRESPONDIENTE A LA 1RA QNA DE SEPTIEMBRE 2016</t>
  </si>
  <si>
    <t>SISTEMA MUNICIPAL DEL DESARROLLO INTEGRAL DE LA FAMILIA
NOMINA CORRESPONDIENTE A LA 2DA QNA DE SEPTIEMBRE 2016</t>
  </si>
  <si>
    <t>APOYO DE 
MATERNIDAD</t>
  </si>
  <si>
    <t>SISTEMA MUNICIPAL DEL DESARROLLO INTEGRAL DE LA FAMILIA
NOMINA CORRESPONDIENTE A LA 1RA QNA DE OCTUBRE 2016</t>
  </si>
  <si>
    <t>SISTEMA MUNICIPAL DEL DESARROLLO INTEGRAL DE LA FAMILIA
NOMINA CORRESPONDIENTE A LA 2DA QNA DE OCTUBRE 2016</t>
  </si>
  <si>
    <t>SISTEMA MUNICIPAL DEL DESARROLLO INTEGRAL DE LA FAMILIA
NOMINA CORRESPONDIENTE A LA 1RA QNA DE NOVIEMBRE 2016</t>
  </si>
  <si>
    <t>SISTEMA MUNICIPAL DEL DESARROLLO INTEGRAL DE LA FAMILIA
NOMINA CORRESPONDIENTE A LA 2DA QNA DE NOVIEMBRE 2016</t>
  </si>
  <si>
    <t>Prima de vacaciones
 a tiempo</t>
  </si>
  <si>
    <t>I.S.R. 
(sp)</t>
  </si>
  <si>
    <t>SISTEMA MUNICIPAL DEL DESARROLLO INTEGRAL DE LA FAMILIA
NOMINA CORRESPONDIENTE A LA 1RA QNA DE DICIEMBRE 2016</t>
  </si>
  <si>
    <t>SISTEMA MUNICIPAL DEL DESARROLLO INTEGRAL DE LA FAMILIA
NOMINA CORRESPONDIENTE A LA 2DA QNA DE DICIEMBRE 2016</t>
  </si>
  <si>
    <t>SISTEMA MUNICIPAL DEL DESARROLLO INTEGRAL DE LA FAMILIA 
NOMINA CORRESPONDIENTE AL MES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</si>
</sst>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indexed="12"/>
      <name val="Arial"/>
      <family val="2"/>
    </font>
    <font>
      <b/>
      <sz val="7"/>
      <color indexed="52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indexed="10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indexed="12"/>
      <name val="Arial"/>
      <family val="2"/>
    </font>
    <font>
      <b/>
      <sz val="6.5"/>
      <color theme="1"/>
      <name val="Arial"/>
      <family val="2"/>
    </font>
    <font>
      <sz val="6.5"/>
      <color rgb="FF000000"/>
      <name val="Arial"/>
      <family val="2"/>
    </font>
    <font>
      <sz val="6.5"/>
      <color theme="1"/>
      <name val="Arial"/>
      <family val="2"/>
    </font>
    <font>
      <b/>
      <sz val="7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name val="Arial"/>
      <family val="2"/>
    </font>
    <font>
      <b/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rgb="FF000000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4">
    <xf numFmtId="0" fontId="0" fillId="0" borderId="0" xfId="0"/>
    <xf numFmtId="49" fontId="5" fillId="0" borderId="0" xfId="0" applyNumberFormat="1" applyFont="1"/>
    <xf numFmtId="0" fontId="5" fillId="0" borderId="0" xfId="0" applyFont="1"/>
    <xf numFmtId="49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vertical="center"/>
    </xf>
    <xf numFmtId="49" fontId="5" fillId="0" borderId="3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0" fontId="2" fillId="2" borderId="2" xfId="0" applyFont="1" applyFill="1" applyBorder="1" applyAlignment="1">
      <alignment horizontal="center" wrapText="1"/>
    </xf>
    <xf numFmtId="164" fontId="2" fillId="3" borderId="2" xfId="0" applyNumberFormat="1" applyFont="1" applyFill="1" applyBorder="1"/>
    <xf numFmtId="49" fontId="5" fillId="0" borderId="4" xfId="0" applyNumberFormat="1" applyFont="1" applyBorder="1"/>
    <xf numFmtId="164" fontId="5" fillId="0" borderId="4" xfId="0" applyNumberFormat="1" applyFont="1" applyBorder="1"/>
    <xf numFmtId="0" fontId="7" fillId="0" borderId="4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6" fillId="0" borderId="4" xfId="0" applyNumberFormat="1" applyFont="1" applyBorder="1"/>
    <xf numFmtId="49" fontId="2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49" fontId="5" fillId="0" borderId="1" xfId="0" applyNumberFormat="1" applyFont="1" applyBorder="1"/>
    <xf numFmtId="0" fontId="7" fillId="0" borderId="1" xfId="0" applyFont="1" applyBorder="1" applyAlignment="1">
      <alignment vertical="center"/>
    </xf>
    <xf numFmtId="164" fontId="5" fillId="0" borderId="1" xfId="0" applyNumberFormat="1" applyFont="1" applyBorder="1"/>
    <xf numFmtId="164" fontId="6" fillId="0" borderId="1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4" fontId="5" fillId="0" borderId="1" xfId="0" applyNumberFormat="1" applyFont="1" applyFill="1" applyBorder="1"/>
    <xf numFmtId="164" fontId="6" fillId="0" borderId="1" xfId="0" applyNumberFormat="1" applyFont="1" applyFill="1" applyBorder="1"/>
    <xf numFmtId="164" fontId="5" fillId="0" borderId="3" xfId="0" applyNumberFormat="1" applyFont="1" applyFill="1" applyBorder="1"/>
    <xf numFmtId="164" fontId="6" fillId="0" borderId="3" xfId="0" applyNumberFormat="1" applyFont="1" applyFill="1" applyBorder="1"/>
    <xf numFmtId="0" fontId="5" fillId="0" borderId="0" xfId="0" applyFont="1"/>
    <xf numFmtId="49" fontId="5" fillId="4" borderId="3" xfId="0" applyNumberFormat="1" applyFont="1" applyFill="1" applyBorder="1"/>
    <xf numFmtId="0" fontId="7" fillId="4" borderId="3" xfId="0" applyFont="1" applyFill="1" applyBorder="1" applyAlignment="1">
      <alignment vertical="center"/>
    </xf>
    <xf numFmtId="0" fontId="0" fillId="4" borderId="0" xfId="0" applyFill="1"/>
    <xf numFmtId="164" fontId="0" fillId="0" borderId="0" xfId="0" applyNumberFormat="1"/>
    <xf numFmtId="164" fontId="0" fillId="0" borderId="3" xfId="0" applyNumberFormat="1" applyBorder="1"/>
    <xf numFmtId="164" fontId="0" fillId="4" borderId="3" xfId="0" applyNumberFormat="1" applyFill="1" applyBorder="1"/>
    <xf numFmtId="164" fontId="9" fillId="3" borderId="2" xfId="0" applyNumberFormat="1" applyFont="1" applyFill="1" applyBorder="1"/>
    <xf numFmtId="49" fontId="5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4" borderId="0" xfId="0" applyFont="1" applyFill="1"/>
    <xf numFmtId="164" fontId="5" fillId="4" borderId="3" xfId="0" applyNumberFormat="1" applyFont="1" applyFill="1" applyBorder="1"/>
    <xf numFmtId="164" fontId="0" fillId="0" borderId="1" xfId="0" applyNumberFormat="1" applyBorder="1"/>
    <xf numFmtId="0" fontId="0" fillId="0" borderId="0" xfId="0" applyFill="1"/>
    <xf numFmtId="0" fontId="0" fillId="0" borderId="16" xfId="0" applyBorder="1"/>
    <xf numFmtId="164" fontId="5" fillId="0" borderId="0" xfId="0" applyNumberFormat="1" applyFont="1"/>
    <xf numFmtId="49" fontId="11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49" fontId="15" fillId="0" borderId="3" xfId="0" applyNumberFormat="1" applyFont="1" applyBorder="1"/>
    <xf numFmtId="0" fontId="16" fillId="0" borderId="3" xfId="0" applyFont="1" applyBorder="1" applyAlignment="1">
      <alignment vertical="center"/>
    </xf>
    <xf numFmtId="164" fontId="15" fillId="0" borderId="3" xfId="0" applyNumberFormat="1" applyFont="1" applyBorder="1"/>
    <xf numFmtId="164" fontId="17" fillId="0" borderId="3" xfId="0" applyNumberFormat="1" applyFont="1" applyBorder="1"/>
    <xf numFmtId="164" fontId="11" fillId="3" borderId="2" xfId="0" applyNumberFormat="1" applyFont="1" applyFill="1" applyBorder="1"/>
    <xf numFmtId="0" fontId="10" fillId="0" borderId="0" xfId="0" applyFont="1"/>
    <xf numFmtId="0" fontId="15" fillId="0" borderId="0" xfId="0" applyFont="1"/>
    <xf numFmtId="164" fontId="15" fillId="0" borderId="0" xfId="0" applyNumberFormat="1" applyFont="1"/>
    <xf numFmtId="164" fontId="15" fillId="4" borderId="0" xfId="0" applyNumberFormat="1" applyFont="1" applyFill="1"/>
    <xf numFmtId="49" fontId="15" fillId="0" borderId="1" xfId="0" applyNumberFormat="1" applyFont="1" applyBorder="1"/>
    <xf numFmtId="0" fontId="16" fillId="0" borderId="1" xfId="0" applyFont="1" applyBorder="1" applyAlignment="1">
      <alignment vertical="center"/>
    </xf>
    <xf numFmtId="164" fontId="15" fillId="0" borderId="1" xfId="0" applyNumberFormat="1" applyFont="1" applyBorder="1"/>
    <xf numFmtId="164" fontId="17" fillId="0" borderId="1" xfId="0" applyNumberFormat="1" applyFont="1" applyBorder="1"/>
    <xf numFmtId="49" fontId="15" fillId="0" borderId="4" xfId="0" applyNumberFormat="1" applyFont="1" applyBorder="1"/>
    <xf numFmtId="0" fontId="16" fillId="0" borderId="4" xfId="0" applyFont="1" applyBorder="1" applyAlignment="1">
      <alignment vertical="center"/>
    </xf>
    <xf numFmtId="164" fontId="15" fillId="0" borderId="4" xfId="0" applyNumberFormat="1" applyFont="1" applyBorder="1"/>
    <xf numFmtId="164" fontId="17" fillId="0" borderId="4" xfId="0" applyNumberFormat="1" applyFont="1" applyBorder="1"/>
    <xf numFmtId="49" fontId="15" fillId="0" borderId="0" xfId="0" applyNumberFormat="1" applyFont="1"/>
    <xf numFmtId="0" fontId="16" fillId="4" borderId="3" xfId="0" applyFont="1" applyFill="1" applyBorder="1" applyAlignment="1">
      <alignment vertical="center"/>
    </xf>
    <xf numFmtId="164" fontId="15" fillId="4" borderId="3" xfId="0" applyNumberFormat="1" applyFont="1" applyFill="1" applyBorder="1"/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vertical="center"/>
    </xf>
    <xf numFmtId="164" fontId="15" fillId="0" borderId="3" xfId="0" applyNumberFormat="1" applyFont="1" applyBorder="1" applyAlignment="1">
      <alignment vertical="center"/>
    </xf>
    <xf numFmtId="164" fontId="17" fillId="0" borderId="3" xfId="0" applyNumberFormat="1" applyFont="1" applyBorder="1" applyAlignment="1">
      <alignment vertical="center"/>
    </xf>
    <xf numFmtId="164" fontId="11" fillId="3" borderId="2" xfId="0" applyNumberFormat="1" applyFont="1" applyFill="1" applyBorder="1" applyAlignment="1">
      <alignment vertical="center"/>
    </xf>
    <xf numFmtId="49" fontId="15" fillId="4" borderId="3" xfId="0" applyNumberFormat="1" applyFont="1" applyFill="1" applyBorder="1" applyAlignment="1">
      <alignment vertical="center"/>
    </xf>
    <xf numFmtId="164" fontId="15" fillId="4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15" fillId="0" borderId="3" xfId="0" applyNumberFormat="1" applyFont="1" applyFill="1" applyBorder="1" applyAlignment="1">
      <alignment vertical="center"/>
    </xf>
    <xf numFmtId="164" fontId="15" fillId="0" borderId="3" xfId="0" applyNumberFormat="1" applyFont="1" applyFill="1" applyBorder="1" applyAlignment="1">
      <alignment vertical="center"/>
    </xf>
    <xf numFmtId="164" fontId="17" fillId="0" borderId="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49" fontId="15" fillId="0" borderId="4" xfId="0" applyNumberFormat="1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0" fillId="4" borderId="0" xfId="0" applyFont="1" applyFill="1" applyAlignment="1">
      <alignment vertical="center"/>
    </xf>
    <xf numFmtId="164" fontId="10" fillId="0" borderId="0" xfId="0" applyNumberFormat="1" applyFont="1" applyAlignment="1">
      <alignment vertical="center"/>
    </xf>
    <xf numFmtId="164" fontId="17" fillId="0" borderId="1" xfId="0" applyNumberFormat="1" applyFont="1" applyBorder="1" applyAlignment="1">
      <alignment vertical="center"/>
    </xf>
    <xf numFmtId="164" fontId="17" fillId="4" borderId="3" xfId="0" applyNumberFormat="1" applyFont="1" applyFill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5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1" fillId="3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/>
    <xf numFmtId="0" fontId="18" fillId="0" borderId="0" xfId="0" applyFont="1"/>
    <xf numFmtId="0" fontId="15" fillId="0" borderId="3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164" fontId="18" fillId="0" borderId="0" xfId="0" applyNumberFormat="1" applyFont="1"/>
    <xf numFmtId="164" fontId="15" fillId="4" borderId="4" xfId="0" applyNumberFormat="1" applyFont="1" applyFill="1" applyBorder="1" applyAlignment="1">
      <alignment vertical="center"/>
    </xf>
    <xf numFmtId="164" fontId="17" fillId="4" borderId="4" xfId="0" applyNumberFormat="1" applyFont="1" applyFill="1" applyBorder="1" applyAlignment="1">
      <alignment vertical="center"/>
    </xf>
    <xf numFmtId="0" fontId="18" fillId="4" borderId="0" xfId="0" applyFont="1" applyFill="1"/>
    <xf numFmtId="164" fontId="18" fillId="0" borderId="1" xfId="0" applyNumberFormat="1" applyFont="1" applyBorder="1"/>
    <xf numFmtId="164" fontId="18" fillId="0" borderId="3" xfId="0" applyNumberFormat="1" applyFont="1" applyBorder="1"/>
    <xf numFmtId="164" fontId="19" fillId="3" borderId="2" xfId="0" applyNumberFormat="1" applyFont="1" applyFill="1" applyBorder="1"/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3" fillId="4" borderId="4" xfId="0" applyFont="1" applyFill="1" applyBorder="1" applyAlignment="1">
      <alignment vertical="center"/>
    </xf>
    <xf numFmtId="164" fontId="23" fillId="4" borderId="4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49" fontId="15" fillId="4" borderId="4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4" xfId="0" applyFont="1" applyBorder="1" applyAlignment="1">
      <alignment vertical="center"/>
    </xf>
    <xf numFmtId="164" fontId="18" fillId="0" borderId="4" xfId="0" applyNumberFormat="1" applyFont="1" applyBorder="1"/>
    <xf numFmtId="164" fontId="11" fillId="3" borderId="9" xfId="0" applyNumberFormat="1" applyFont="1" applyFill="1" applyBorder="1"/>
    <xf numFmtId="0" fontId="24" fillId="2" borderId="2" xfId="0" applyFont="1" applyFill="1" applyBorder="1" applyAlignment="1">
      <alignment horizontal="center" vertical="center" wrapText="1"/>
    </xf>
    <xf numFmtId="43" fontId="15" fillId="0" borderId="3" xfId="1" applyFont="1" applyBorder="1" applyAlignment="1">
      <alignment vertical="center"/>
    </xf>
    <xf numFmtId="164" fontId="15" fillId="3" borderId="2" xfId="0" applyNumberFormat="1" applyFont="1" applyFill="1" applyBorder="1"/>
    <xf numFmtId="0" fontId="11" fillId="2" borderId="2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vertical="center"/>
    </xf>
    <xf numFmtId="164" fontId="15" fillId="0" borderId="4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4" fontId="17" fillId="0" borderId="1" xfId="0" applyNumberFormat="1" applyFont="1" applyFill="1" applyBorder="1" applyAlignment="1">
      <alignment vertical="center"/>
    </xf>
    <xf numFmtId="164" fontId="27" fillId="0" borderId="3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/>
    <xf numFmtId="49" fontId="2" fillId="3" borderId="4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3" borderId="18" xfId="0" applyNumberFormat="1" applyFont="1" applyFill="1" applyBorder="1" applyAlignment="1">
      <alignment horizontal="center" vertical="center"/>
    </xf>
    <xf numFmtId="49" fontId="11" fillId="3" borderId="17" xfId="0" applyNumberFormat="1" applyFont="1" applyFill="1" applyBorder="1" applyAlignment="1">
      <alignment horizontal="center" vertical="center"/>
    </xf>
    <xf numFmtId="49" fontId="11" fillId="3" borderId="19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6633"/>
      <color rgb="FF660066"/>
      <color rgb="FF00FFFF"/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695869</xdr:colOff>
      <xdr:row>0</xdr:row>
      <xdr:rowOff>58882</xdr:rowOff>
    </xdr:from>
    <xdr:to>
      <xdr:col>2</xdr:col>
      <xdr:colOff>1130011</xdr:colOff>
      <xdr:row>0</xdr:row>
      <xdr:rowOff>413905</xdr:rowOff>
    </xdr:to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969" y="630382"/>
          <a:ext cx="434142" cy="3550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422563</xdr:colOff>
      <xdr:row>0</xdr:row>
      <xdr:rowOff>38965</xdr:rowOff>
    </xdr:from>
    <xdr:to>
      <xdr:col>6</xdr:col>
      <xdr:colOff>81701</xdr:colOff>
      <xdr:row>0</xdr:row>
      <xdr:rowOff>396645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604413" y="610465"/>
          <a:ext cx="335413" cy="357680"/>
        </a:xfrm>
        <a:prstGeom prst="rect">
          <a:avLst/>
        </a:prstGeom>
      </xdr:spPr>
    </xdr:pic>
    <xdr:clientData/>
  </xdr:twoCellAnchor>
  <xdr:oneCellAnchor>
    <xdr:from>
      <xdr:col>13</xdr:col>
      <xdr:colOff>438694</xdr:colOff>
      <xdr:row>0</xdr:row>
      <xdr:rowOff>39832</xdr:rowOff>
    </xdr:from>
    <xdr:ext cx="434142" cy="355023"/>
    <xdr:pic>
      <xdr:nvPicPr>
        <xdr:cNvPr id="6" name="Imagen 5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894" y="611332"/>
          <a:ext cx="434142" cy="3550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517813</xdr:colOff>
      <xdr:row>0</xdr:row>
      <xdr:rowOff>38965</xdr:rowOff>
    </xdr:from>
    <xdr:ext cx="335413" cy="357680"/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481838" y="610465"/>
          <a:ext cx="335413" cy="357680"/>
        </a:xfrm>
        <a:prstGeom prst="rect">
          <a:avLst/>
        </a:prstGeom>
      </xdr:spPr>
    </xdr:pic>
    <xdr:clientData/>
  </xdr:oneCellAnchor>
  <xdr:oneCellAnchor>
    <xdr:from>
      <xdr:col>2</xdr:col>
      <xdr:colOff>695869</xdr:colOff>
      <xdr:row>42</xdr:row>
      <xdr:rowOff>58882</xdr:rowOff>
    </xdr:from>
    <xdr:ext cx="434142" cy="355023"/>
    <xdr:pic>
      <xdr:nvPicPr>
        <xdr:cNvPr id="8" name="Imagen 7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819" y="58882"/>
          <a:ext cx="434142" cy="3550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422563</xdr:colOff>
      <xdr:row>42</xdr:row>
      <xdr:rowOff>38965</xdr:rowOff>
    </xdr:from>
    <xdr:ext cx="335413" cy="357680"/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547263" y="38965"/>
          <a:ext cx="335413" cy="357680"/>
        </a:xfrm>
        <a:prstGeom prst="rect">
          <a:avLst/>
        </a:prstGeom>
      </xdr:spPr>
    </xdr:pic>
    <xdr:clientData/>
  </xdr:oneCellAnchor>
  <xdr:oneCellAnchor>
    <xdr:from>
      <xdr:col>13</xdr:col>
      <xdr:colOff>438694</xdr:colOff>
      <xdr:row>42</xdr:row>
      <xdr:rowOff>39832</xdr:rowOff>
    </xdr:from>
    <xdr:ext cx="434142" cy="355023"/>
    <xdr:pic>
      <xdr:nvPicPr>
        <xdr:cNvPr id="10" name="Imagen 9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894" y="39832"/>
          <a:ext cx="434142" cy="3550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517813</xdr:colOff>
      <xdr:row>42</xdr:row>
      <xdr:rowOff>38965</xdr:rowOff>
    </xdr:from>
    <xdr:ext cx="335413" cy="357680"/>
    <xdr:pic>
      <xdr:nvPicPr>
        <xdr:cNvPr id="11" name="Imagen 1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481838" y="38965"/>
          <a:ext cx="335413" cy="357680"/>
        </a:xfrm>
        <a:prstGeom prst="rect">
          <a:avLst/>
        </a:prstGeom>
      </xdr:spPr>
    </xdr:pic>
    <xdr:clientData/>
  </xdr:oneCellAnchor>
  <xdr:oneCellAnchor>
    <xdr:from>
      <xdr:col>2</xdr:col>
      <xdr:colOff>695869</xdr:colOff>
      <xdr:row>84</xdr:row>
      <xdr:rowOff>58882</xdr:rowOff>
    </xdr:from>
    <xdr:ext cx="434142" cy="355023"/>
    <xdr:pic>
      <xdr:nvPicPr>
        <xdr:cNvPr id="12" name="Imagen 11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819" y="6593032"/>
          <a:ext cx="434142" cy="3550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422563</xdr:colOff>
      <xdr:row>84</xdr:row>
      <xdr:rowOff>38965</xdr:rowOff>
    </xdr:from>
    <xdr:ext cx="335413" cy="357680"/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547263" y="6573115"/>
          <a:ext cx="335413" cy="357680"/>
        </a:xfrm>
        <a:prstGeom prst="rect">
          <a:avLst/>
        </a:prstGeom>
      </xdr:spPr>
    </xdr:pic>
    <xdr:clientData/>
  </xdr:oneCellAnchor>
  <xdr:oneCellAnchor>
    <xdr:from>
      <xdr:col>13</xdr:col>
      <xdr:colOff>438694</xdr:colOff>
      <xdr:row>84</xdr:row>
      <xdr:rowOff>39832</xdr:rowOff>
    </xdr:from>
    <xdr:ext cx="434142" cy="355023"/>
    <xdr:pic>
      <xdr:nvPicPr>
        <xdr:cNvPr id="14" name="Imagen 1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894" y="6573982"/>
          <a:ext cx="434142" cy="3550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517813</xdr:colOff>
      <xdr:row>84</xdr:row>
      <xdr:rowOff>38965</xdr:rowOff>
    </xdr:from>
    <xdr:ext cx="335413" cy="357680"/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481838" y="6573115"/>
          <a:ext cx="335413" cy="35768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1105224</xdr:colOff>
      <xdr:row>0</xdr:row>
      <xdr:rowOff>1869</xdr:rowOff>
    </xdr:from>
    <xdr:ext cx="251981" cy="232063"/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349" y="1869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656118</xdr:colOff>
      <xdr:row>0</xdr:row>
      <xdr:rowOff>0</xdr:rowOff>
    </xdr:from>
    <xdr:ext cx="227556" cy="242663"/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476018" y="0"/>
          <a:ext cx="227556" cy="242663"/>
        </a:xfrm>
        <a:prstGeom prst="rect">
          <a:avLst/>
        </a:prstGeom>
      </xdr:spPr>
    </xdr:pic>
    <xdr:clientData/>
  </xdr:oneCellAnchor>
  <xdr:oneCellAnchor>
    <xdr:from>
      <xdr:col>15</xdr:col>
      <xdr:colOff>454348</xdr:colOff>
      <xdr:row>0</xdr:row>
      <xdr:rowOff>0</xdr:rowOff>
    </xdr:from>
    <xdr:ext cx="251981" cy="232063"/>
    <xdr:pic>
      <xdr:nvPicPr>
        <xdr:cNvPr id="6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7765" y="0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243368</xdr:colOff>
      <xdr:row>0</xdr:row>
      <xdr:rowOff>21167</xdr:rowOff>
    </xdr:from>
    <xdr:ext cx="227556" cy="242663"/>
    <xdr:pic>
      <xdr:nvPicPr>
        <xdr:cNvPr id="7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478451" y="21167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1147558</xdr:colOff>
      <xdr:row>35</xdr:row>
      <xdr:rowOff>33619</xdr:rowOff>
    </xdr:from>
    <xdr:ext cx="251981" cy="232063"/>
    <xdr:pic>
      <xdr:nvPicPr>
        <xdr:cNvPr id="8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6391" y="6584702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497368</xdr:colOff>
      <xdr:row>35</xdr:row>
      <xdr:rowOff>42334</xdr:rowOff>
    </xdr:from>
    <xdr:ext cx="227556" cy="242663"/>
    <xdr:pic>
      <xdr:nvPicPr>
        <xdr:cNvPr id="9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313035" y="6593417"/>
          <a:ext cx="227556" cy="242663"/>
        </a:xfrm>
        <a:prstGeom prst="rect">
          <a:avLst/>
        </a:prstGeom>
      </xdr:spPr>
    </xdr:pic>
    <xdr:clientData/>
  </xdr:oneCellAnchor>
  <xdr:oneCellAnchor>
    <xdr:from>
      <xdr:col>16</xdr:col>
      <xdr:colOff>14083</xdr:colOff>
      <xdr:row>35</xdr:row>
      <xdr:rowOff>54785</xdr:rowOff>
    </xdr:from>
    <xdr:ext cx="251981" cy="232063"/>
    <xdr:pic>
      <xdr:nvPicPr>
        <xdr:cNvPr id="10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6750" y="6605868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179868</xdr:colOff>
      <xdr:row>35</xdr:row>
      <xdr:rowOff>42334</xdr:rowOff>
    </xdr:from>
    <xdr:ext cx="227556" cy="242663"/>
    <xdr:pic>
      <xdr:nvPicPr>
        <xdr:cNvPr id="11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298535" y="6593417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1105225</xdr:colOff>
      <xdr:row>71</xdr:row>
      <xdr:rowOff>54786</xdr:rowOff>
    </xdr:from>
    <xdr:ext cx="251981" cy="232063"/>
    <xdr:pic>
      <xdr:nvPicPr>
        <xdr:cNvPr id="12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4058" y="13019369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497368</xdr:colOff>
      <xdr:row>71</xdr:row>
      <xdr:rowOff>42334</xdr:rowOff>
    </xdr:from>
    <xdr:ext cx="227556" cy="242663"/>
    <xdr:pic>
      <xdr:nvPicPr>
        <xdr:cNvPr id="13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313035" y="6593417"/>
          <a:ext cx="227556" cy="242663"/>
        </a:xfrm>
        <a:prstGeom prst="rect">
          <a:avLst/>
        </a:prstGeom>
      </xdr:spPr>
    </xdr:pic>
    <xdr:clientData/>
  </xdr:oneCellAnchor>
  <xdr:oneCellAnchor>
    <xdr:from>
      <xdr:col>16</xdr:col>
      <xdr:colOff>83933</xdr:colOff>
      <xdr:row>71</xdr:row>
      <xdr:rowOff>54786</xdr:rowOff>
    </xdr:from>
    <xdr:ext cx="251981" cy="232063"/>
    <xdr:pic>
      <xdr:nvPicPr>
        <xdr:cNvPr id="1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6600" y="13019369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328035</xdr:colOff>
      <xdr:row>71</xdr:row>
      <xdr:rowOff>52918</xdr:rowOff>
    </xdr:from>
    <xdr:ext cx="227556" cy="242663"/>
    <xdr:pic>
      <xdr:nvPicPr>
        <xdr:cNvPr id="1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446702" y="13017501"/>
          <a:ext cx="227556" cy="24266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1037753</xdr:colOff>
      <xdr:row>0</xdr:row>
      <xdr:rowOff>78581</xdr:rowOff>
    </xdr:from>
    <xdr:ext cx="251981" cy="232063"/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178" y="78581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93349</xdr:colOff>
      <xdr:row>0</xdr:row>
      <xdr:rowOff>71173</xdr:rowOff>
    </xdr:from>
    <xdr:ext cx="227556" cy="242663"/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113274" y="71173"/>
          <a:ext cx="227556" cy="242663"/>
        </a:xfrm>
        <a:prstGeom prst="rect">
          <a:avLst/>
        </a:prstGeom>
      </xdr:spPr>
    </xdr:pic>
    <xdr:clientData/>
  </xdr:oneCellAnchor>
  <xdr:oneCellAnchor>
    <xdr:from>
      <xdr:col>14</xdr:col>
      <xdr:colOff>235536</xdr:colOff>
      <xdr:row>0</xdr:row>
      <xdr:rowOff>75406</xdr:rowOff>
    </xdr:from>
    <xdr:ext cx="251981" cy="232063"/>
    <xdr:pic>
      <xdr:nvPicPr>
        <xdr:cNvPr id="6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586" y="75406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438366</xdr:colOff>
      <xdr:row>0</xdr:row>
      <xdr:rowOff>103982</xdr:rowOff>
    </xdr:from>
    <xdr:ext cx="227556" cy="242663"/>
    <xdr:pic>
      <xdr:nvPicPr>
        <xdr:cNvPr id="7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6935666" y="103982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1025631</xdr:colOff>
      <xdr:row>35</xdr:row>
      <xdr:rowOff>48275</xdr:rowOff>
    </xdr:from>
    <xdr:ext cx="251981" cy="221890"/>
    <xdr:pic>
      <xdr:nvPicPr>
        <xdr:cNvPr id="8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3056" y="6477650"/>
          <a:ext cx="251981" cy="2218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45724</xdr:colOff>
      <xdr:row>35</xdr:row>
      <xdr:rowOff>41733</xdr:rowOff>
    </xdr:from>
    <xdr:ext cx="227556" cy="242663"/>
    <xdr:pic>
      <xdr:nvPicPr>
        <xdr:cNvPr id="9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065649" y="6471108"/>
          <a:ext cx="227556" cy="242663"/>
        </a:xfrm>
        <a:prstGeom prst="rect">
          <a:avLst/>
        </a:prstGeom>
      </xdr:spPr>
    </xdr:pic>
    <xdr:clientData/>
  </xdr:oneCellAnchor>
  <xdr:oneCellAnchor>
    <xdr:from>
      <xdr:col>14</xdr:col>
      <xdr:colOff>242849</xdr:colOff>
      <xdr:row>35</xdr:row>
      <xdr:rowOff>47409</xdr:rowOff>
    </xdr:from>
    <xdr:ext cx="251981" cy="221890"/>
    <xdr:pic>
      <xdr:nvPicPr>
        <xdr:cNvPr id="10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5899" y="6476784"/>
          <a:ext cx="251981" cy="2218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554012</xdr:colOff>
      <xdr:row>35</xdr:row>
      <xdr:rowOff>52124</xdr:rowOff>
    </xdr:from>
    <xdr:ext cx="227556" cy="242663"/>
    <xdr:pic>
      <xdr:nvPicPr>
        <xdr:cNvPr id="11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051312" y="6481499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1016106</xdr:colOff>
      <xdr:row>70</xdr:row>
      <xdr:rowOff>38750</xdr:rowOff>
    </xdr:from>
    <xdr:ext cx="251981" cy="221890"/>
    <xdr:pic>
      <xdr:nvPicPr>
        <xdr:cNvPr id="12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3531" y="13049900"/>
          <a:ext cx="251981" cy="2218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93349</xdr:colOff>
      <xdr:row>70</xdr:row>
      <xdr:rowOff>32208</xdr:rowOff>
    </xdr:from>
    <xdr:ext cx="227556" cy="242663"/>
    <xdr:pic>
      <xdr:nvPicPr>
        <xdr:cNvPr id="13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113274" y="13043358"/>
          <a:ext cx="227556" cy="242663"/>
        </a:xfrm>
        <a:prstGeom prst="rect">
          <a:avLst/>
        </a:prstGeom>
      </xdr:spPr>
    </xdr:pic>
    <xdr:clientData/>
  </xdr:oneCellAnchor>
  <xdr:oneCellAnchor>
    <xdr:from>
      <xdr:col>14</xdr:col>
      <xdr:colOff>149331</xdr:colOff>
      <xdr:row>70</xdr:row>
      <xdr:rowOff>29225</xdr:rowOff>
    </xdr:from>
    <xdr:ext cx="251981" cy="221890"/>
    <xdr:pic>
      <xdr:nvPicPr>
        <xdr:cNvPr id="1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2381" y="13040375"/>
          <a:ext cx="251981" cy="2218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464824</xdr:colOff>
      <xdr:row>70</xdr:row>
      <xdr:rowOff>22683</xdr:rowOff>
    </xdr:from>
    <xdr:ext cx="227556" cy="242663"/>
    <xdr:pic>
      <xdr:nvPicPr>
        <xdr:cNvPr id="1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6962124" y="13033833"/>
          <a:ext cx="227556" cy="242663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1199678</xdr:colOff>
      <xdr:row>0</xdr:row>
      <xdr:rowOff>0</xdr:rowOff>
    </xdr:from>
    <xdr:ext cx="251981" cy="232063"/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228" y="0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655324</xdr:colOff>
      <xdr:row>0</xdr:row>
      <xdr:rowOff>0</xdr:rowOff>
    </xdr:from>
    <xdr:ext cx="227556" cy="242663"/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503799" y="0"/>
          <a:ext cx="227556" cy="242663"/>
        </a:xfrm>
        <a:prstGeom prst="rect">
          <a:avLst/>
        </a:prstGeom>
      </xdr:spPr>
    </xdr:pic>
    <xdr:clientData/>
  </xdr:oneCellAnchor>
  <xdr:oneCellAnchor>
    <xdr:from>
      <xdr:col>16</xdr:col>
      <xdr:colOff>90697</xdr:colOff>
      <xdr:row>0</xdr:row>
      <xdr:rowOff>24153</xdr:rowOff>
    </xdr:from>
    <xdr:ext cx="251981" cy="232063"/>
    <xdr:pic>
      <xdr:nvPicPr>
        <xdr:cNvPr id="6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6911" y="24153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22</xdr:col>
      <xdr:colOff>302899</xdr:colOff>
      <xdr:row>0</xdr:row>
      <xdr:rowOff>0</xdr:rowOff>
    </xdr:from>
    <xdr:ext cx="227556" cy="242663"/>
    <xdr:pic>
      <xdr:nvPicPr>
        <xdr:cNvPr id="7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9162399" y="0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1093783</xdr:colOff>
      <xdr:row>35</xdr:row>
      <xdr:rowOff>11346</xdr:rowOff>
    </xdr:from>
    <xdr:ext cx="251981" cy="232063"/>
    <xdr:pic>
      <xdr:nvPicPr>
        <xdr:cNvPr id="8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724" y="6499552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37319</xdr:colOff>
      <xdr:row>35</xdr:row>
      <xdr:rowOff>3938</xdr:rowOff>
    </xdr:from>
    <xdr:ext cx="227556" cy="242663"/>
    <xdr:pic>
      <xdr:nvPicPr>
        <xdr:cNvPr id="9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634907" y="6492144"/>
          <a:ext cx="227556" cy="242663"/>
        </a:xfrm>
        <a:prstGeom prst="rect">
          <a:avLst/>
        </a:prstGeom>
      </xdr:spPr>
    </xdr:pic>
    <xdr:clientData/>
  </xdr:oneCellAnchor>
  <xdr:oneCellAnchor>
    <xdr:from>
      <xdr:col>16</xdr:col>
      <xdr:colOff>69565</xdr:colOff>
      <xdr:row>35</xdr:row>
      <xdr:rowOff>11346</xdr:rowOff>
    </xdr:from>
    <xdr:ext cx="251981" cy="232063"/>
    <xdr:pic>
      <xdr:nvPicPr>
        <xdr:cNvPr id="10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1830" y="6521964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22</xdr:col>
      <xdr:colOff>171790</xdr:colOff>
      <xdr:row>35</xdr:row>
      <xdr:rowOff>26350</xdr:rowOff>
    </xdr:from>
    <xdr:ext cx="227556" cy="242663"/>
    <xdr:pic>
      <xdr:nvPicPr>
        <xdr:cNvPr id="11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9008878" y="6514556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1093783</xdr:colOff>
      <xdr:row>70</xdr:row>
      <xdr:rowOff>11346</xdr:rowOff>
    </xdr:from>
    <xdr:ext cx="251981" cy="232063"/>
    <xdr:pic>
      <xdr:nvPicPr>
        <xdr:cNvPr id="12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724" y="6521964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37319</xdr:colOff>
      <xdr:row>70</xdr:row>
      <xdr:rowOff>3938</xdr:rowOff>
    </xdr:from>
    <xdr:ext cx="227556" cy="242663"/>
    <xdr:pic>
      <xdr:nvPicPr>
        <xdr:cNvPr id="13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634907" y="6514556"/>
          <a:ext cx="227556" cy="242663"/>
        </a:xfrm>
        <a:prstGeom prst="rect">
          <a:avLst/>
        </a:prstGeom>
      </xdr:spPr>
    </xdr:pic>
    <xdr:clientData/>
  </xdr:oneCellAnchor>
  <xdr:oneCellAnchor>
    <xdr:from>
      <xdr:col>16</xdr:col>
      <xdr:colOff>9053</xdr:colOff>
      <xdr:row>70</xdr:row>
      <xdr:rowOff>35999</xdr:rowOff>
    </xdr:from>
    <xdr:ext cx="251981" cy="232063"/>
    <xdr:pic>
      <xdr:nvPicPr>
        <xdr:cNvPr id="16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1318" y="12989999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22</xdr:col>
      <xdr:colOff>118001</xdr:colOff>
      <xdr:row>70</xdr:row>
      <xdr:rowOff>28591</xdr:rowOff>
    </xdr:from>
    <xdr:ext cx="227556" cy="242663"/>
    <xdr:pic>
      <xdr:nvPicPr>
        <xdr:cNvPr id="17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977501" y="12982591"/>
          <a:ext cx="227556" cy="2426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838744</xdr:colOff>
      <xdr:row>0</xdr:row>
      <xdr:rowOff>77932</xdr:rowOff>
    </xdr:from>
    <xdr:to>
      <xdr:col>2</xdr:col>
      <xdr:colOff>1272886</xdr:colOff>
      <xdr:row>0</xdr:row>
      <xdr:rowOff>432955</xdr:rowOff>
    </xdr:to>
    <xdr:pic>
      <xdr:nvPicPr>
        <xdr:cNvPr id="2" name="Imagen 1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2562" y="77932"/>
          <a:ext cx="434142" cy="3550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536863</xdr:colOff>
      <xdr:row>0</xdr:row>
      <xdr:rowOff>86590</xdr:rowOff>
    </xdr:from>
    <xdr:to>
      <xdr:col>6</xdr:col>
      <xdr:colOff>310301</xdr:colOff>
      <xdr:row>0</xdr:row>
      <xdr:rowOff>444270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308272" y="86590"/>
          <a:ext cx="336279" cy="357680"/>
        </a:xfrm>
        <a:prstGeom prst="rect">
          <a:avLst/>
        </a:prstGeom>
      </xdr:spPr>
    </xdr:pic>
    <xdr:clientData/>
  </xdr:twoCellAnchor>
  <xdr:oneCellAnchor>
    <xdr:from>
      <xdr:col>13</xdr:col>
      <xdr:colOff>329589</xdr:colOff>
      <xdr:row>0</xdr:row>
      <xdr:rowOff>51955</xdr:rowOff>
    </xdr:from>
    <xdr:ext cx="434142" cy="355023"/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4771" y="51955"/>
          <a:ext cx="434142" cy="3550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398318</xdr:colOff>
      <xdr:row>0</xdr:row>
      <xdr:rowOff>77930</xdr:rowOff>
    </xdr:from>
    <xdr:ext cx="336279" cy="357680"/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6521545" y="77930"/>
          <a:ext cx="336279" cy="357680"/>
        </a:xfrm>
        <a:prstGeom prst="rect">
          <a:avLst/>
        </a:prstGeom>
      </xdr:spPr>
    </xdr:pic>
    <xdr:clientData/>
  </xdr:oneCellAnchor>
  <xdr:oneCellAnchor>
    <xdr:from>
      <xdr:col>5</xdr:col>
      <xdr:colOff>536864</xdr:colOff>
      <xdr:row>32</xdr:row>
      <xdr:rowOff>43295</xdr:rowOff>
    </xdr:from>
    <xdr:ext cx="249687" cy="265577"/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308273" y="6624204"/>
          <a:ext cx="249687" cy="265577"/>
        </a:xfrm>
        <a:prstGeom prst="rect">
          <a:avLst/>
        </a:prstGeom>
      </xdr:spPr>
    </xdr:pic>
    <xdr:clientData/>
  </xdr:oneCellAnchor>
  <xdr:oneCellAnchor>
    <xdr:from>
      <xdr:col>13</xdr:col>
      <xdr:colOff>277635</xdr:colOff>
      <xdr:row>32</xdr:row>
      <xdr:rowOff>51956</xdr:rowOff>
    </xdr:from>
    <xdr:ext cx="311184" cy="285750"/>
    <xdr:pic>
      <xdr:nvPicPr>
        <xdr:cNvPr id="8" name="Imagen 7" descr="C:\Users\DIFLANDAQRO\AppData\Local\Temp\Rar$DIa0.514\LOGO DIF 2015-2018 SIMPL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2817" y="6632865"/>
          <a:ext cx="311184" cy="285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481706</xdr:colOff>
      <xdr:row>32</xdr:row>
      <xdr:rowOff>69271</xdr:rowOff>
    </xdr:from>
    <xdr:ext cx="244232" cy="259775"/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6604933" y="6650180"/>
          <a:ext cx="244232" cy="259775"/>
        </a:xfrm>
        <a:prstGeom prst="rect">
          <a:avLst/>
        </a:prstGeom>
      </xdr:spPr>
    </xdr:pic>
    <xdr:clientData/>
  </xdr:oneCellAnchor>
  <xdr:oneCellAnchor>
    <xdr:from>
      <xdr:col>2</xdr:col>
      <xdr:colOff>917863</xdr:colOff>
      <xdr:row>32</xdr:row>
      <xdr:rowOff>25978</xdr:rowOff>
    </xdr:from>
    <xdr:ext cx="363681" cy="285749"/>
    <xdr:pic>
      <xdr:nvPicPr>
        <xdr:cNvPr id="12" name="Imagen 11" descr="C:\Users\DIFLANDAQRO\AppData\Local\Temp\Rar$DIa0.514\LOGO DIF 2015-2018 SIMPLE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1681" y="6606887"/>
          <a:ext cx="363681" cy="2857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536864</xdr:colOff>
      <xdr:row>64</xdr:row>
      <xdr:rowOff>43295</xdr:rowOff>
    </xdr:from>
    <xdr:ext cx="249687" cy="265577"/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308273" y="6624204"/>
          <a:ext cx="249687" cy="265577"/>
        </a:xfrm>
        <a:prstGeom prst="rect">
          <a:avLst/>
        </a:prstGeom>
      </xdr:spPr>
    </xdr:pic>
    <xdr:clientData/>
  </xdr:oneCellAnchor>
  <xdr:oneCellAnchor>
    <xdr:from>
      <xdr:col>2</xdr:col>
      <xdr:colOff>917863</xdr:colOff>
      <xdr:row>64</xdr:row>
      <xdr:rowOff>25978</xdr:rowOff>
    </xdr:from>
    <xdr:ext cx="363681" cy="285749"/>
    <xdr:pic>
      <xdr:nvPicPr>
        <xdr:cNvPr id="17" name="Imagen 16" descr="C:\Users\DIFLANDAQRO\AppData\Local\Temp\Rar$DIa0.514\LOGO DIF 2015-2018 SIMPLE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1681" y="6606887"/>
          <a:ext cx="363681" cy="2857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406977</xdr:colOff>
      <xdr:row>64</xdr:row>
      <xdr:rowOff>43295</xdr:rowOff>
    </xdr:from>
    <xdr:ext cx="249687" cy="265577"/>
    <xdr:pic>
      <xdr:nvPicPr>
        <xdr:cNvPr id="18" name="Imagen 1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6383000" y="13101204"/>
          <a:ext cx="249687" cy="265577"/>
        </a:xfrm>
        <a:prstGeom prst="rect">
          <a:avLst/>
        </a:prstGeom>
      </xdr:spPr>
    </xdr:pic>
    <xdr:clientData/>
  </xdr:oneCellAnchor>
  <xdr:oneCellAnchor>
    <xdr:from>
      <xdr:col>13</xdr:col>
      <xdr:colOff>400915</xdr:colOff>
      <xdr:row>64</xdr:row>
      <xdr:rowOff>25978</xdr:rowOff>
    </xdr:from>
    <xdr:ext cx="363681" cy="285749"/>
    <xdr:pic>
      <xdr:nvPicPr>
        <xdr:cNvPr id="19" name="Imagen 18" descr="C:\Users\DIFLANDAQRO\AppData\Local\Temp\Rar$DIa0.514\LOGO DIF 2015-2018 SIMPLE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8892" y="13083887"/>
          <a:ext cx="363681" cy="2857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390509</xdr:colOff>
      <xdr:row>0</xdr:row>
      <xdr:rowOff>55520</xdr:rowOff>
    </xdr:from>
    <xdr:to>
      <xdr:col>2</xdr:col>
      <xdr:colOff>824651</xdr:colOff>
      <xdr:row>0</xdr:row>
      <xdr:rowOff>410543</xdr:rowOff>
    </xdr:to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5244" y="55520"/>
          <a:ext cx="434142" cy="3550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357570</xdr:colOff>
      <xdr:row>0</xdr:row>
      <xdr:rowOff>30560</xdr:rowOff>
    </xdr:from>
    <xdr:to>
      <xdr:col>4</xdr:col>
      <xdr:colOff>692983</xdr:colOff>
      <xdr:row>0</xdr:row>
      <xdr:rowOff>388240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574158" y="30560"/>
          <a:ext cx="335413" cy="357680"/>
        </a:xfrm>
        <a:prstGeom prst="rect">
          <a:avLst/>
        </a:prstGeom>
      </xdr:spPr>
    </xdr:pic>
    <xdr:clientData/>
  </xdr:twoCellAnchor>
  <xdr:oneCellAnchor>
    <xdr:from>
      <xdr:col>12</xdr:col>
      <xdr:colOff>603420</xdr:colOff>
      <xdr:row>0</xdr:row>
      <xdr:rowOff>55520</xdr:rowOff>
    </xdr:from>
    <xdr:ext cx="434142" cy="355023"/>
    <xdr:pic>
      <xdr:nvPicPr>
        <xdr:cNvPr id="6" name="Imagen 5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3891" y="55520"/>
          <a:ext cx="434142" cy="3550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839422</xdr:colOff>
      <xdr:row>0</xdr:row>
      <xdr:rowOff>64177</xdr:rowOff>
    </xdr:from>
    <xdr:ext cx="335413" cy="357680"/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780040" y="64177"/>
          <a:ext cx="335413" cy="357680"/>
        </a:xfrm>
        <a:prstGeom prst="rect">
          <a:avLst/>
        </a:prstGeom>
      </xdr:spPr>
    </xdr:pic>
    <xdr:clientData/>
  </xdr:oneCellAnchor>
  <xdr:oneCellAnchor>
    <xdr:from>
      <xdr:col>2</xdr:col>
      <xdr:colOff>390509</xdr:colOff>
      <xdr:row>31</xdr:row>
      <xdr:rowOff>55520</xdr:rowOff>
    </xdr:from>
    <xdr:ext cx="434142" cy="355023"/>
    <xdr:pic>
      <xdr:nvPicPr>
        <xdr:cNvPr id="8" name="Imagen 7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5244" y="55520"/>
          <a:ext cx="434142" cy="3550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357570</xdr:colOff>
      <xdr:row>31</xdr:row>
      <xdr:rowOff>30560</xdr:rowOff>
    </xdr:from>
    <xdr:ext cx="335413" cy="357680"/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574158" y="30560"/>
          <a:ext cx="335413" cy="357680"/>
        </a:xfrm>
        <a:prstGeom prst="rect">
          <a:avLst/>
        </a:prstGeom>
      </xdr:spPr>
    </xdr:pic>
    <xdr:clientData/>
  </xdr:oneCellAnchor>
  <xdr:oneCellAnchor>
    <xdr:from>
      <xdr:col>12</xdr:col>
      <xdr:colOff>603420</xdr:colOff>
      <xdr:row>31</xdr:row>
      <xdr:rowOff>55520</xdr:rowOff>
    </xdr:from>
    <xdr:ext cx="434142" cy="355023"/>
    <xdr:pic>
      <xdr:nvPicPr>
        <xdr:cNvPr id="10" name="Imagen 9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3891" y="55520"/>
          <a:ext cx="434142" cy="3550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839422</xdr:colOff>
      <xdr:row>31</xdr:row>
      <xdr:rowOff>64177</xdr:rowOff>
    </xdr:from>
    <xdr:ext cx="335413" cy="357680"/>
    <xdr:pic>
      <xdr:nvPicPr>
        <xdr:cNvPr id="11" name="Imagen 1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780040" y="64177"/>
          <a:ext cx="335413" cy="357680"/>
        </a:xfrm>
        <a:prstGeom prst="rect">
          <a:avLst/>
        </a:prstGeom>
      </xdr:spPr>
    </xdr:pic>
    <xdr:clientData/>
  </xdr:oneCellAnchor>
  <xdr:oneCellAnchor>
    <xdr:from>
      <xdr:col>2</xdr:col>
      <xdr:colOff>390509</xdr:colOff>
      <xdr:row>63</xdr:row>
      <xdr:rowOff>55520</xdr:rowOff>
    </xdr:from>
    <xdr:ext cx="434142" cy="355023"/>
    <xdr:pic>
      <xdr:nvPicPr>
        <xdr:cNvPr id="12" name="Imagen 11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5244" y="6465285"/>
          <a:ext cx="434142" cy="3550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357570</xdr:colOff>
      <xdr:row>63</xdr:row>
      <xdr:rowOff>30560</xdr:rowOff>
    </xdr:from>
    <xdr:ext cx="335413" cy="357680"/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574158" y="6440325"/>
          <a:ext cx="335413" cy="357680"/>
        </a:xfrm>
        <a:prstGeom prst="rect">
          <a:avLst/>
        </a:prstGeom>
      </xdr:spPr>
    </xdr:pic>
    <xdr:clientData/>
  </xdr:oneCellAnchor>
  <xdr:oneCellAnchor>
    <xdr:from>
      <xdr:col>12</xdr:col>
      <xdr:colOff>603420</xdr:colOff>
      <xdr:row>63</xdr:row>
      <xdr:rowOff>55520</xdr:rowOff>
    </xdr:from>
    <xdr:ext cx="434142" cy="355023"/>
    <xdr:pic>
      <xdr:nvPicPr>
        <xdr:cNvPr id="14" name="Imagen 1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3891" y="6465285"/>
          <a:ext cx="434142" cy="3550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839422</xdr:colOff>
      <xdr:row>63</xdr:row>
      <xdr:rowOff>64177</xdr:rowOff>
    </xdr:from>
    <xdr:ext cx="335413" cy="357680"/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780040" y="6473942"/>
          <a:ext cx="335413" cy="35768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457199</xdr:colOff>
      <xdr:row>0</xdr:row>
      <xdr:rowOff>1</xdr:rowOff>
    </xdr:from>
    <xdr:ext cx="345039" cy="304800"/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4" y="1"/>
          <a:ext cx="345039" cy="304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561975</xdr:colOff>
      <xdr:row>0</xdr:row>
      <xdr:rowOff>0</xdr:rowOff>
    </xdr:from>
    <xdr:ext cx="287891" cy="307003"/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658100" y="0"/>
          <a:ext cx="287891" cy="307003"/>
        </a:xfrm>
        <a:prstGeom prst="rect">
          <a:avLst/>
        </a:prstGeom>
      </xdr:spPr>
    </xdr:pic>
    <xdr:clientData/>
  </xdr:oneCellAnchor>
  <xdr:oneCellAnchor>
    <xdr:from>
      <xdr:col>12</xdr:col>
      <xdr:colOff>523874</xdr:colOff>
      <xdr:row>0</xdr:row>
      <xdr:rowOff>0</xdr:rowOff>
    </xdr:from>
    <xdr:ext cx="311981" cy="295275"/>
    <xdr:pic>
      <xdr:nvPicPr>
        <xdr:cNvPr id="8" name="Imagen 7" descr="C:\Users\DIFLANDAQRO\AppData\Local\Temp\Rar$DIa0.514\LOGO DIF 2015-2018 SIMPL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49" y="0"/>
          <a:ext cx="311981" cy="2952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79913</xdr:colOff>
      <xdr:row>0</xdr:row>
      <xdr:rowOff>0</xdr:rowOff>
    </xdr:from>
    <xdr:ext cx="276893" cy="295275"/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863213" y="0"/>
          <a:ext cx="276893" cy="295275"/>
        </a:xfrm>
        <a:prstGeom prst="rect">
          <a:avLst/>
        </a:prstGeom>
      </xdr:spPr>
    </xdr:pic>
    <xdr:clientData/>
  </xdr:oneCellAnchor>
  <xdr:oneCellAnchor>
    <xdr:from>
      <xdr:col>2</xdr:col>
      <xdr:colOff>533399</xdr:colOff>
      <xdr:row>33</xdr:row>
      <xdr:rowOff>19051</xdr:rowOff>
    </xdr:from>
    <xdr:ext cx="345039" cy="304800"/>
    <xdr:pic>
      <xdr:nvPicPr>
        <xdr:cNvPr id="10" name="Imagen 9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4" y="6619876"/>
          <a:ext cx="345039" cy="304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581025</xdr:colOff>
      <xdr:row>33</xdr:row>
      <xdr:rowOff>28575</xdr:rowOff>
    </xdr:from>
    <xdr:ext cx="287891" cy="307003"/>
    <xdr:pic>
      <xdr:nvPicPr>
        <xdr:cNvPr id="11" name="Imagen 1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677150" y="6629400"/>
          <a:ext cx="287891" cy="307003"/>
        </a:xfrm>
        <a:prstGeom prst="rect">
          <a:avLst/>
        </a:prstGeom>
      </xdr:spPr>
    </xdr:pic>
    <xdr:clientData/>
  </xdr:oneCellAnchor>
  <xdr:oneCellAnchor>
    <xdr:from>
      <xdr:col>12</xdr:col>
      <xdr:colOff>590549</xdr:colOff>
      <xdr:row>33</xdr:row>
      <xdr:rowOff>19051</xdr:rowOff>
    </xdr:from>
    <xdr:ext cx="345039" cy="304800"/>
    <xdr:pic>
      <xdr:nvPicPr>
        <xdr:cNvPr id="12" name="Imagen 11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8024" y="6619876"/>
          <a:ext cx="345039" cy="304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857250</xdr:colOff>
      <xdr:row>33</xdr:row>
      <xdr:rowOff>28575</xdr:rowOff>
    </xdr:from>
    <xdr:ext cx="287891" cy="307003"/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773775" y="6629400"/>
          <a:ext cx="287891" cy="307003"/>
        </a:xfrm>
        <a:prstGeom prst="rect">
          <a:avLst/>
        </a:prstGeom>
      </xdr:spPr>
    </xdr:pic>
    <xdr:clientData/>
  </xdr:oneCellAnchor>
  <xdr:oneCellAnchor>
    <xdr:from>
      <xdr:col>2</xdr:col>
      <xdr:colOff>619125</xdr:colOff>
      <xdr:row>66</xdr:row>
      <xdr:rowOff>28576</xdr:rowOff>
    </xdr:from>
    <xdr:ext cx="287888" cy="247649"/>
    <xdr:pic>
      <xdr:nvPicPr>
        <xdr:cNvPr id="14" name="Imagen 13" descr="C:\Users\DIFLANDAQRO\AppData\Local\Temp\Rar$DIa0.514\LOGO DIF 2015-2018 SIMPLE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3192126"/>
          <a:ext cx="287888" cy="2476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636683</xdr:colOff>
      <xdr:row>66</xdr:row>
      <xdr:rowOff>38101</xdr:rowOff>
    </xdr:from>
    <xdr:ext cx="232233" cy="247650"/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732808" y="13201651"/>
          <a:ext cx="232233" cy="247650"/>
        </a:xfrm>
        <a:prstGeom prst="rect">
          <a:avLst/>
        </a:prstGeom>
      </xdr:spPr>
    </xdr:pic>
    <xdr:clientData/>
  </xdr:oneCellAnchor>
  <xdr:oneCellAnchor>
    <xdr:from>
      <xdr:col>12</xdr:col>
      <xdr:colOff>600075</xdr:colOff>
      <xdr:row>66</xdr:row>
      <xdr:rowOff>28576</xdr:rowOff>
    </xdr:from>
    <xdr:ext cx="287888" cy="247649"/>
    <xdr:pic>
      <xdr:nvPicPr>
        <xdr:cNvPr id="16" name="Imagen 15" descr="C:\Users\DIFLANDAQRO\AppData\Local\Temp\Rar$DIa0.514\LOGO DIF 2015-2018 SIMPLE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13192126"/>
          <a:ext cx="287888" cy="2476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865283</xdr:colOff>
      <xdr:row>66</xdr:row>
      <xdr:rowOff>47626</xdr:rowOff>
    </xdr:from>
    <xdr:ext cx="232233" cy="247650"/>
    <xdr:pic>
      <xdr:nvPicPr>
        <xdr:cNvPr id="17" name="Imagen 1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781808" y="13211176"/>
          <a:ext cx="232233" cy="2476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1190624</xdr:colOff>
      <xdr:row>0</xdr:row>
      <xdr:rowOff>54553</xdr:rowOff>
    </xdr:from>
    <xdr:ext cx="251981" cy="232063"/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54553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764598</xdr:colOff>
      <xdr:row>0</xdr:row>
      <xdr:rowOff>33770</xdr:rowOff>
    </xdr:from>
    <xdr:ext cx="244008" cy="260207"/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508298" y="33770"/>
          <a:ext cx="244008" cy="260207"/>
        </a:xfrm>
        <a:prstGeom prst="rect">
          <a:avLst/>
        </a:prstGeom>
      </xdr:spPr>
    </xdr:pic>
    <xdr:clientData/>
  </xdr:oneCellAnchor>
  <xdr:oneCellAnchor>
    <xdr:from>
      <xdr:col>14</xdr:col>
      <xdr:colOff>435552</xdr:colOff>
      <xdr:row>0</xdr:row>
      <xdr:rowOff>53686</xdr:rowOff>
    </xdr:from>
    <xdr:ext cx="251981" cy="232063"/>
    <xdr:pic>
      <xdr:nvPicPr>
        <xdr:cNvPr id="8" name="Imagen 7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5688" y="53686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225138</xdr:colOff>
      <xdr:row>0</xdr:row>
      <xdr:rowOff>43295</xdr:rowOff>
    </xdr:from>
    <xdr:ext cx="244008" cy="260207"/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577956" y="43295"/>
          <a:ext cx="244008" cy="260207"/>
        </a:xfrm>
        <a:prstGeom prst="rect">
          <a:avLst/>
        </a:prstGeom>
      </xdr:spPr>
    </xdr:pic>
    <xdr:clientData/>
  </xdr:oneCellAnchor>
  <xdr:oneCellAnchor>
    <xdr:from>
      <xdr:col>2</xdr:col>
      <xdr:colOff>1152524</xdr:colOff>
      <xdr:row>33</xdr:row>
      <xdr:rowOff>25978</xdr:rowOff>
    </xdr:from>
    <xdr:ext cx="251981" cy="232063"/>
    <xdr:pic>
      <xdr:nvPicPr>
        <xdr:cNvPr id="10" name="Imagen 9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599" y="6598228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783648</xdr:colOff>
      <xdr:row>33</xdr:row>
      <xdr:rowOff>24246</xdr:rowOff>
    </xdr:from>
    <xdr:ext cx="218429" cy="232930"/>
    <xdr:pic>
      <xdr:nvPicPr>
        <xdr:cNvPr id="11" name="Imagen 1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527348" y="6596496"/>
          <a:ext cx="218429" cy="232930"/>
        </a:xfrm>
        <a:prstGeom prst="rect">
          <a:avLst/>
        </a:prstGeom>
      </xdr:spPr>
    </xdr:pic>
    <xdr:clientData/>
  </xdr:oneCellAnchor>
  <xdr:oneCellAnchor>
    <xdr:from>
      <xdr:col>14</xdr:col>
      <xdr:colOff>330776</xdr:colOff>
      <xdr:row>33</xdr:row>
      <xdr:rowOff>36369</xdr:rowOff>
    </xdr:from>
    <xdr:ext cx="251981" cy="232063"/>
    <xdr:pic>
      <xdr:nvPicPr>
        <xdr:cNvPr id="12" name="Imagen 11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4851" y="6608619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319520</xdr:colOff>
      <xdr:row>33</xdr:row>
      <xdr:rowOff>25977</xdr:rowOff>
    </xdr:from>
    <xdr:ext cx="226691" cy="241740"/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664545" y="6598227"/>
          <a:ext cx="226691" cy="241740"/>
        </a:xfrm>
        <a:prstGeom prst="rect">
          <a:avLst/>
        </a:prstGeom>
      </xdr:spPr>
    </xdr:pic>
    <xdr:clientData/>
  </xdr:oneCellAnchor>
  <xdr:oneCellAnchor>
    <xdr:from>
      <xdr:col>2</xdr:col>
      <xdr:colOff>1184563</xdr:colOff>
      <xdr:row>66</xdr:row>
      <xdr:rowOff>35503</xdr:rowOff>
    </xdr:from>
    <xdr:ext cx="251981" cy="232063"/>
    <xdr:pic>
      <xdr:nvPicPr>
        <xdr:cNvPr id="14" name="Imagen 1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9638" y="13075228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713165</xdr:colOff>
      <xdr:row>66</xdr:row>
      <xdr:rowOff>43295</xdr:rowOff>
    </xdr:from>
    <xdr:ext cx="219241" cy="233796"/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456865" y="13083020"/>
          <a:ext cx="219241" cy="233796"/>
        </a:xfrm>
        <a:prstGeom prst="rect">
          <a:avLst/>
        </a:prstGeom>
      </xdr:spPr>
    </xdr:pic>
    <xdr:clientData/>
  </xdr:oneCellAnchor>
  <xdr:oneCellAnchor>
    <xdr:from>
      <xdr:col>14</xdr:col>
      <xdr:colOff>361084</xdr:colOff>
      <xdr:row>66</xdr:row>
      <xdr:rowOff>36369</xdr:rowOff>
    </xdr:from>
    <xdr:ext cx="251981" cy="232063"/>
    <xdr:pic>
      <xdr:nvPicPr>
        <xdr:cNvPr id="16" name="Imagen 15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220" y="13076960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319177</xdr:colOff>
      <xdr:row>66</xdr:row>
      <xdr:rowOff>25977</xdr:rowOff>
    </xdr:from>
    <xdr:ext cx="219241" cy="233796"/>
    <xdr:pic>
      <xdr:nvPicPr>
        <xdr:cNvPr id="17" name="Imagen 1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664202" y="13065702"/>
          <a:ext cx="219241" cy="23379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981074</xdr:colOff>
      <xdr:row>0</xdr:row>
      <xdr:rowOff>45028</xdr:rowOff>
    </xdr:from>
    <xdr:ext cx="251981" cy="232063"/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4" y="45028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621723</xdr:colOff>
      <xdr:row>0</xdr:row>
      <xdr:rowOff>52820</xdr:rowOff>
    </xdr:from>
    <xdr:ext cx="244008" cy="260207"/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470198" y="52820"/>
          <a:ext cx="244008" cy="260207"/>
        </a:xfrm>
        <a:prstGeom prst="rect">
          <a:avLst/>
        </a:prstGeom>
      </xdr:spPr>
    </xdr:pic>
    <xdr:clientData/>
  </xdr:oneCellAnchor>
  <xdr:oneCellAnchor>
    <xdr:from>
      <xdr:col>14</xdr:col>
      <xdr:colOff>390524</xdr:colOff>
      <xdr:row>0</xdr:row>
      <xdr:rowOff>54553</xdr:rowOff>
    </xdr:from>
    <xdr:ext cx="251981" cy="232063"/>
    <xdr:pic>
      <xdr:nvPicPr>
        <xdr:cNvPr id="6" name="Imagen 5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7974" y="54553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107373</xdr:colOff>
      <xdr:row>0</xdr:row>
      <xdr:rowOff>33770</xdr:rowOff>
    </xdr:from>
    <xdr:ext cx="244008" cy="260207"/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176298" y="33770"/>
          <a:ext cx="244008" cy="260207"/>
        </a:xfrm>
        <a:prstGeom prst="rect">
          <a:avLst/>
        </a:prstGeom>
      </xdr:spPr>
    </xdr:pic>
    <xdr:clientData/>
  </xdr:oneCellAnchor>
  <xdr:oneCellAnchor>
    <xdr:from>
      <xdr:col>2</xdr:col>
      <xdr:colOff>1019174</xdr:colOff>
      <xdr:row>33</xdr:row>
      <xdr:rowOff>45028</xdr:rowOff>
    </xdr:from>
    <xdr:ext cx="251981" cy="232063"/>
    <xdr:pic>
      <xdr:nvPicPr>
        <xdr:cNvPr id="8" name="Imagen 7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4" y="6598228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552449</xdr:colOff>
      <xdr:row>33</xdr:row>
      <xdr:rowOff>43295</xdr:rowOff>
    </xdr:from>
    <xdr:ext cx="218031" cy="232505"/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400924" y="6596495"/>
          <a:ext cx="218031" cy="232505"/>
        </a:xfrm>
        <a:prstGeom prst="rect">
          <a:avLst/>
        </a:prstGeom>
      </xdr:spPr>
    </xdr:pic>
    <xdr:clientData/>
  </xdr:oneCellAnchor>
  <xdr:oneCellAnchor>
    <xdr:from>
      <xdr:col>14</xdr:col>
      <xdr:colOff>323849</xdr:colOff>
      <xdr:row>33</xdr:row>
      <xdr:rowOff>45028</xdr:rowOff>
    </xdr:from>
    <xdr:ext cx="251981" cy="232063"/>
    <xdr:pic>
      <xdr:nvPicPr>
        <xdr:cNvPr id="10" name="Imagen 9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299" y="6598228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126423</xdr:colOff>
      <xdr:row>33</xdr:row>
      <xdr:rowOff>33770</xdr:rowOff>
    </xdr:from>
    <xdr:ext cx="244008" cy="260207"/>
    <xdr:pic>
      <xdr:nvPicPr>
        <xdr:cNvPr id="11" name="Imagen 1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195348" y="6586970"/>
          <a:ext cx="244008" cy="260207"/>
        </a:xfrm>
        <a:prstGeom prst="rect">
          <a:avLst/>
        </a:prstGeom>
      </xdr:spPr>
    </xdr:pic>
    <xdr:clientData/>
  </xdr:oneCellAnchor>
  <xdr:oneCellAnchor>
    <xdr:from>
      <xdr:col>2</xdr:col>
      <xdr:colOff>1019174</xdr:colOff>
      <xdr:row>65</xdr:row>
      <xdr:rowOff>45028</xdr:rowOff>
    </xdr:from>
    <xdr:ext cx="251981" cy="232063"/>
    <xdr:pic>
      <xdr:nvPicPr>
        <xdr:cNvPr id="12" name="Imagen 11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199" y="6598228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552449</xdr:colOff>
      <xdr:row>65</xdr:row>
      <xdr:rowOff>43295</xdr:rowOff>
    </xdr:from>
    <xdr:ext cx="218031" cy="232505"/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334249" y="6596495"/>
          <a:ext cx="218031" cy="232505"/>
        </a:xfrm>
        <a:prstGeom prst="rect">
          <a:avLst/>
        </a:prstGeom>
      </xdr:spPr>
    </xdr:pic>
    <xdr:clientData/>
  </xdr:oneCellAnchor>
  <xdr:oneCellAnchor>
    <xdr:from>
      <xdr:col>14</xdr:col>
      <xdr:colOff>428624</xdr:colOff>
      <xdr:row>65</xdr:row>
      <xdr:rowOff>45028</xdr:rowOff>
    </xdr:from>
    <xdr:ext cx="251981" cy="232063"/>
    <xdr:pic>
      <xdr:nvPicPr>
        <xdr:cNvPr id="14" name="Imagen 1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2224" y="13018078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114299</xdr:colOff>
      <xdr:row>65</xdr:row>
      <xdr:rowOff>52820</xdr:rowOff>
    </xdr:from>
    <xdr:ext cx="218031" cy="232505"/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859374" y="13025870"/>
          <a:ext cx="218031" cy="23250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911597</xdr:colOff>
      <xdr:row>0</xdr:row>
      <xdr:rowOff>20437</xdr:rowOff>
    </xdr:from>
    <xdr:ext cx="251981" cy="232063"/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9997" y="20437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495300</xdr:colOff>
      <xdr:row>0</xdr:row>
      <xdr:rowOff>47528</xdr:rowOff>
    </xdr:from>
    <xdr:ext cx="227556" cy="242663"/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181850" y="47528"/>
          <a:ext cx="227556" cy="242663"/>
        </a:xfrm>
        <a:prstGeom prst="rect">
          <a:avLst/>
        </a:prstGeom>
      </xdr:spPr>
    </xdr:pic>
    <xdr:clientData/>
  </xdr:oneCellAnchor>
  <xdr:oneCellAnchor>
    <xdr:from>
      <xdr:col>14</xdr:col>
      <xdr:colOff>711013</xdr:colOff>
      <xdr:row>0</xdr:row>
      <xdr:rowOff>26600</xdr:rowOff>
    </xdr:from>
    <xdr:ext cx="251981" cy="232063"/>
    <xdr:pic>
      <xdr:nvPicPr>
        <xdr:cNvPr id="6" name="Imagen 5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1748" y="26600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86286</xdr:colOff>
      <xdr:row>0</xdr:row>
      <xdr:rowOff>30159</xdr:rowOff>
    </xdr:from>
    <xdr:ext cx="227556" cy="242663"/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556257" y="30159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911597</xdr:colOff>
      <xdr:row>33</xdr:row>
      <xdr:rowOff>20437</xdr:rowOff>
    </xdr:from>
    <xdr:ext cx="251981" cy="232063"/>
    <xdr:pic>
      <xdr:nvPicPr>
        <xdr:cNvPr id="8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9997" y="20437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495300</xdr:colOff>
      <xdr:row>33</xdr:row>
      <xdr:rowOff>47528</xdr:rowOff>
    </xdr:from>
    <xdr:ext cx="227556" cy="242663"/>
    <xdr:pic>
      <xdr:nvPicPr>
        <xdr:cNvPr id="9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181850" y="47528"/>
          <a:ext cx="227556" cy="242663"/>
        </a:xfrm>
        <a:prstGeom prst="rect">
          <a:avLst/>
        </a:prstGeom>
      </xdr:spPr>
    </xdr:pic>
    <xdr:clientData/>
  </xdr:oneCellAnchor>
  <xdr:oneCellAnchor>
    <xdr:from>
      <xdr:col>15</xdr:col>
      <xdr:colOff>140633</xdr:colOff>
      <xdr:row>33</xdr:row>
      <xdr:rowOff>20437</xdr:rowOff>
    </xdr:from>
    <xdr:ext cx="251981" cy="232063"/>
    <xdr:pic>
      <xdr:nvPicPr>
        <xdr:cNvPr id="10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233" y="6564112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181536</xdr:colOff>
      <xdr:row>33</xdr:row>
      <xdr:rowOff>36322</xdr:rowOff>
    </xdr:from>
    <xdr:ext cx="227556" cy="242663"/>
    <xdr:pic>
      <xdr:nvPicPr>
        <xdr:cNvPr id="11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651507" y="6580557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911597</xdr:colOff>
      <xdr:row>68</xdr:row>
      <xdr:rowOff>20437</xdr:rowOff>
    </xdr:from>
    <xdr:ext cx="251981" cy="232063"/>
    <xdr:pic>
      <xdr:nvPicPr>
        <xdr:cNvPr id="12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9997" y="6564112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495300</xdr:colOff>
      <xdr:row>68</xdr:row>
      <xdr:rowOff>47528</xdr:rowOff>
    </xdr:from>
    <xdr:ext cx="227556" cy="242663"/>
    <xdr:pic>
      <xdr:nvPicPr>
        <xdr:cNvPr id="13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181850" y="6591203"/>
          <a:ext cx="227556" cy="242663"/>
        </a:xfrm>
        <a:prstGeom prst="rect">
          <a:avLst/>
        </a:prstGeom>
      </xdr:spPr>
    </xdr:pic>
    <xdr:clientData/>
  </xdr:oneCellAnchor>
  <xdr:oneCellAnchor>
    <xdr:from>
      <xdr:col>15</xdr:col>
      <xdr:colOff>159122</xdr:colOff>
      <xdr:row>68</xdr:row>
      <xdr:rowOff>20437</xdr:rowOff>
    </xdr:from>
    <xdr:ext cx="251981" cy="232063"/>
    <xdr:pic>
      <xdr:nvPicPr>
        <xdr:cNvPr id="1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6522" y="13145887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609600</xdr:colOff>
      <xdr:row>68</xdr:row>
      <xdr:rowOff>9428</xdr:rowOff>
    </xdr:from>
    <xdr:ext cx="227556" cy="242663"/>
    <xdr:pic>
      <xdr:nvPicPr>
        <xdr:cNvPr id="1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335500" y="13134878"/>
          <a:ext cx="227556" cy="24266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883551</xdr:colOff>
      <xdr:row>0</xdr:row>
      <xdr:rowOff>46896</xdr:rowOff>
    </xdr:from>
    <xdr:ext cx="251981" cy="232063"/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0634" y="46896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339195</xdr:colOff>
      <xdr:row>0</xdr:row>
      <xdr:rowOff>60758</xdr:rowOff>
    </xdr:from>
    <xdr:ext cx="227556" cy="242663"/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176028" y="60758"/>
          <a:ext cx="227556" cy="242663"/>
        </a:xfrm>
        <a:prstGeom prst="rect">
          <a:avLst/>
        </a:prstGeom>
      </xdr:spPr>
    </xdr:pic>
    <xdr:clientData/>
  </xdr:oneCellAnchor>
  <xdr:oneCellAnchor>
    <xdr:from>
      <xdr:col>14</xdr:col>
      <xdr:colOff>269719</xdr:colOff>
      <xdr:row>0</xdr:row>
      <xdr:rowOff>68062</xdr:rowOff>
    </xdr:from>
    <xdr:ext cx="251981" cy="232063"/>
    <xdr:pic>
      <xdr:nvPicPr>
        <xdr:cNvPr id="6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0302" y="68062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116944</xdr:colOff>
      <xdr:row>0</xdr:row>
      <xdr:rowOff>60758</xdr:rowOff>
    </xdr:from>
    <xdr:ext cx="227556" cy="242663"/>
    <xdr:pic>
      <xdr:nvPicPr>
        <xdr:cNvPr id="7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981611" y="60758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883551</xdr:colOff>
      <xdr:row>34</xdr:row>
      <xdr:rowOff>46896</xdr:rowOff>
    </xdr:from>
    <xdr:ext cx="251981" cy="232063"/>
    <xdr:pic>
      <xdr:nvPicPr>
        <xdr:cNvPr id="8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0634" y="46896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339195</xdr:colOff>
      <xdr:row>34</xdr:row>
      <xdr:rowOff>60758</xdr:rowOff>
    </xdr:from>
    <xdr:ext cx="227556" cy="242663"/>
    <xdr:pic>
      <xdr:nvPicPr>
        <xdr:cNvPr id="9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176028" y="60758"/>
          <a:ext cx="227556" cy="242663"/>
        </a:xfrm>
        <a:prstGeom prst="rect">
          <a:avLst/>
        </a:prstGeom>
      </xdr:spPr>
    </xdr:pic>
    <xdr:clientData/>
  </xdr:oneCellAnchor>
  <xdr:oneCellAnchor>
    <xdr:from>
      <xdr:col>12</xdr:col>
      <xdr:colOff>375551</xdr:colOff>
      <xdr:row>34</xdr:row>
      <xdr:rowOff>15146</xdr:rowOff>
    </xdr:from>
    <xdr:ext cx="251981" cy="232063"/>
    <xdr:pic>
      <xdr:nvPicPr>
        <xdr:cNvPr id="10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468" y="6428646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889528</xdr:colOff>
      <xdr:row>34</xdr:row>
      <xdr:rowOff>29008</xdr:rowOff>
    </xdr:from>
    <xdr:ext cx="227556" cy="242663"/>
    <xdr:pic>
      <xdr:nvPicPr>
        <xdr:cNvPr id="11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6341195" y="6442508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883551</xdr:colOff>
      <xdr:row>68</xdr:row>
      <xdr:rowOff>46896</xdr:rowOff>
    </xdr:from>
    <xdr:ext cx="251981" cy="232063"/>
    <xdr:pic>
      <xdr:nvPicPr>
        <xdr:cNvPr id="12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0634" y="6460396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339195</xdr:colOff>
      <xdr:row>68</xdr:row>
      <xdr:rowOff>60758</xdr:rowOff>
    </xdr:from>
    <xdr:ext cx="227556" cy="242663"/>
    <xdr:pic>
      <xdr:nvPicPr>
        <xdr:cNvPr id="13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176028" y="6474258"/>
          <a:ext cx="227556" cy="242663"/>
        </a:xfrm>
        <a:prstGeom prst="rect">
          <a:avLst/>
        </a:prstGeom>
      </xdr:spPr>
    </xdr:pic>
    <xdr:clientData/>
  </xdr:oneCellAnchor>
  <xdr:oneCellAnchor>
    <xdr:from>
      <xdr:col>14</xdr:col>
      <xdr:colOff>312052</xdr:colOff>
      <xdr:row>68</xdr:row>
      <xdr:rowOff>25730</xdr:rowOff>
    </xdr:from>
    <xdr:ext cx="251981" cy="232063"/>
    <xdr:pic>
      <xdr:nvPicPr>
        <xdr:cNvPr id="1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2635" y="12842147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53444</xdr:colOff>
      <xdr:row>68</xdr:row>
      <xdr:rowOff>18425</xdr:rowOff>
    </xdr:from>
    <xdr:ext cx="227556" cy="242663"/>
    <xdr:pic>
      <xdr:nvPicPr>
        <xdr:cNvPr id="1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7918111" y="12834842"/>
          <a:ext cx="227556" cy="24266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1143324</xdr:colOff>
      <xdr:row>0</xdr:row>
      <xdr:rowOff>20919</xdr:rowOff>
    </xdr:from>
    <xdr:ext cx="251981" cy="232063"/>
    <xdr:pic>
      <xdr:nvPicPr>
        <xdr:cNvPr id="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2506" y="20919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598968</xdr:colOff>
      <xdr:row>0</xdr:row>
      <xdr:rowOff>0</xdr:rowOff>
    </xdr:from>
    <xdr:ext cx="227556" cy="242663"/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379036" y="0"/>
          <a:ext cx="227556" cy="242663"/>
        </a:xfrm>
        <a:prstGeom prst="rect">
          <a:avLst/>
        </a:prstGeom>
      </xdr:spPr>
    </xdr:pic>
    <xdr:clientData/>
  </xdr:oneCellAnchor>
  <xdr:oneCellAnchor>
    <xdr:from>
      <xdr:col>15</xdr:col>
      <xdr:colOff>438474</xdr:colOff>
      <xdr:row>0</xdr:row>
      <xdr:rowOff>30444</xdr:rowOff>
    </xdr:from>
    <xdr:ext cx="251981" cy="232063"/>
    <xdr:pic>
      <xdr:nvPicPr>
        <xdr:cNvPr id="6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924" y="30444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113193</xdr:colOff>
      <xdr:row>0</xdr:row>
      <xdr:rowOff>28575</xdr:rowOff>
    </xdr:from>
    <xdr:ext cx="227556" cy="242663"/>
    <xdr:pic>
      <xdr:nvPicPr>
        <xdr:cNvPr id="7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525018" y="28575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1143324</xdr:colOff>
      <xdr:row>37</xdr:row>
      <xdr:rowOff>20919</xdr:rowOff>
    </xdr:from>
    <xdr:ext cx="251981" cy="232063"/>
    <xdr:pic>
      <xdr:nvPicPr>
        <xdr:cNvPr id="8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774" y="20919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598968</xdr:colOff>
      <xdr:row>37</xdr:row>
      <xdr:rowOff>0</xdr:rowOff>
    </xdr:from>
    <xdr:ext cx="227556" cy="242663"/>
    <xdr:pic>
      <xdr:nvPicPr>
        <xdr:cNvPr id="9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371243" y="0"/>
          <a:ext cx="227556" cy="242663"/>
        </a:xfrm>
        <a:prstGeom prst="rect">
          <a:avLst/>
        </a:prstGeom>
      </xdr:spPr>
    </xdr:pic>
    <xdr:clientData/>
  </xdr:oneCellAnchor>
  <xdr:oneCellAnchor>
    <xdr:from>
      <xdr:col>15</xdr:col>
      <xdr:colOff>467049</xdr:colOff>
      <xdr:row>37</xdr:row>
      <xdr:rowOff>20919</xdr:rowOff>
    </xdr:from>
    <xdr:ext cx="251981" cy="232063"/>
    <xdr:pic>
      <xdr:nvPicPr>
        <xdr:cNvPr id="10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4049" y="6516969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256068</xdr:colOff>
      <xdr:row>37</xdr:row>
      <xdr:rowOff>47625</xdr:rowOff>
    </xdr:from>
    <xdr:ext cx="227556" cy="242663"/>
    <xdr:pic>
      <xdr:nvPicPr>
        <xdr:cNvPr id="11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324993" y="6543675"/>
          <a:ext cx="227556" cy="242663"/>
        </a:xfrm>
        <a:prstGeom prst="rect">
          <a:avLst/>
        </a:prstGeom>
      </xdr:spPr>
    </xdr:pic>
    <xdr:clientData/>
  </xdr:oneCellAnchor>
  <xdr:oneCellAnchor>
    <xdr:from>
      <xdr:col>2</xdr:col>
      <xdr:colOff>1143324</xdr:colOff>
      <xdr:row>74</xdr:row>
      <xdr:rowOff>20919</xdr:rowOff>
    </xdr:from>
    <xdr:ext cx="251981" cy="232063"/>
    <xdr:pic>
      <xdr:nvPicPr>
        <xdr:cNvPr id="12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774" y="6516969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609600</xdr:colOff>
      <xdr:row>74</xdr:row>
      <xdr:rowOff>39913</xdr:rowOff>
    </xdr:from>
    <xdr:ext cx="216924" cy="231325"/>
    <xdr:pic>
      <xdr:nvPicPr>
        <xdr:cNvPr id="13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7381875" y="13070113"/>
          <a:ext cx="216924" cy="231325"/>
        </a:xfrm>
        <a:prstGeom prst="rect">
          <a:avLst/>
        </a:prstGeom>
      </xdr:spPr>
    </xdr:pic>
    <xdr:clientData/>
  </xdr:oneCellAnchor>
  <xdr:oneCellAnchor>
    <xdr:from>
      <xdr:col>15</xdr:col>
      <xdr:colOff>505149</xdr:colOff>
      <xdr:row>74</xdr:row>
      <xdr:rowOff>1869</xdr:rowOff>
    </xdr:from>
    <xdr:ext cx="251981" cy="232063"/>
    <xdr:pic>
      <xdr:nvPicPr>
        <xdr:cNvPr id="14" name="Imagen 3" descr="C:\Users\DIFLANDAQRO\AppData\Local\Temp\Rar$DIa0.514\LOGO DIF 2015-2018 SIMP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2149" y="13032069"/>
          <a:ext cx="251981" cy="23206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238125</xdr:colOff>
      <xdr:row>74</xdr:row>
      <xdr:rowOff>30388</xdr:rowOff>
    </xdr:from>
    <xdr:ext cx="216924" cy="231325"/>
    <xdr:pic>
      <xdr:nvPicPr>
        <xdr:cNvPr id="1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079" t="29154" r="40801" b="34763"/>
        <a:stretch/>
      </xdr:blipFill>
      <xdr:spPr>
        <a:xfrm>
          <a:off x="18307050" y="13060588"/>
          <a:ext cx="216924" cy="231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15"/>
  <sheetViews>
    <sheetView showGridLines="0" topLeftCell="A25" zoomScaleNormal="100" workbookViewId="0">
      <selection activeCell="E45" sqref="E45:E56"/>
    </sheetView>
  </sheetViews>
  <sheetFormatPr baseColWidth="10" defaultRowHeight="11.25" x14ac:dyDescent="0.2"/>
  <cols>
    <col min="1" max="1" width="6.5703125" style="2" bestFit="1" customWidth="1"/>
    <col min="2" max="2" width="33.140625" style="2" bestFit="1" customWidth="1"/>
    <col min="3" max="3" width="35.85546875" style="2" customWidth="1"/>
    <col min="4" max="4" width="21.7109375" style="2" bestFit="1" customWidth="1"/>
    <col min="5" max="5" width="9.5703125" style="2" bestFit="1" customWidth="1"/>
    <col min="6" max="6" width="10.140625" style="2" bestFit="1" customWidth="1"/>
    <col min="7" max="7" width="8.85546875" style="2" bestFit="1" customWidth="1"/>
    <col min="8" max="8" width="13.85546875" style="2" bestFit="1" customWidth="1"/>
    <col min="9" max="9" width="11.42578125" style="2"/>
    <col min="10" max="10" width="17.140625" style="2" bestFit="1" customWidth="1"/>
    <col min="11" max="11" width="11.42578125" style="2"/>
    <col min="12" max="12" width="10" style="2" bestFit="1" customWidth="1"/>
    <col min="13" max="13" width="8.140625" style="2" bestFit="1" customWidth="1"/>
    <col min="14" max="14" width="11.85546875" style="2" customWidth="1"/>
    <col min="15" max="17" width="11.42578125" style="2"/>
    <col min="18" max="18" width="12.85546875" style="2" customWidth="1"/>
    <col min="19" max="19" width="10.42578125" style="2" bestFit="1" customWidth="1"/>
    <col min="20" max="20" width="11.42578125" style="2"/>
    <col min="21" max="21" width="13" style="2" customWidth="1"/>
    <col min="22" max="22" width="12.140625" style="2" bestFit="1" customWidth="1"/>
    <col min="23" max="16384" width="11.42578125" style="2"/>
  </cols>
  <sheetData>
    <row r="1" spans="1:23" s="52" customFormat="1" ht="35.25" customHeight="1" thickBot="1" x14ac:dyDescent="0.25">
      <c r="A1" s="188" t="s">
        <v>184</v>
      </c>
      <c r="B1" s="188"/>
      <c r="C1" s="188"/>
      <c r="D1" s="188"/>
      <c r="E1" s="188"/>
      <c r="F1" s="188"/>
      <c r="G1" s="188"/>
      <c r="H1" s="188"/>
      <c r="I1" s="188"/>
      <c r="J1" s="188"/>
      <c r="K1" s="188" t="s">
        <v>184</v>
      </c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29"/>
    </row>
    <row r="2" spans="1:23" ht="27.75" customHeight="1" thickBot="1" x14ac:dyDescent="0.25">
      <c r="A2" s="9" t="s">
        <v>0</v>
      </c>
      <c r="B2" s="10" t="s">
        <v>1</v>
      </c>
      <c r="C2" s="10" t="s">
        <v>79</v>
      </c>
      <c r="D2" s="10" t="s">
        <v>80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1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1" t="s">
        <v>18</v>
      </c>
      <c r="V2" s="12" t="s">
        <v>19</v>
      </c>
    </row>
    <row r="3" spans="1:23" x14ac:dyDescent="0.2">
      <c r="A3" s="13" t="s">
        <v>20</v>
      </c>
      <c r="B3" s="14" t="s">
        <v>126</v>
      </c>
      <c r="C3" s="14" t="s">
        <v>81</v>
      </c>
      <c r="D3" s="17" t="s">
        <v>82</v>
      </c>
      <c r="E3" s="4">
        <v>4767.1499999999996</v>
      </c>
      <c r="F3" s="4">
        <v>0</v>
      </c>
      <c r="G3" s="4">
        <v>529</v>
      </c>
      <c r="H3" s="4">
        <v>379.09</v>
      </c>
      <c r="I3" s="4">
        <v>0</v>
      </c>
      <c r="J3" s="4">
        <v>5675.24</v>
      </c>
      <c r="K3" s="4">
        <v>0</v>
      </c>
      <c r="L3" s="4">
        <v>664.97</v>
      </c>
      <c r="M3" s="4">
        <v>47.67</v>
      </c>
      <c r="N3" s="4">
        <v>0</v>
      </c>
      <c r="O3" s="5">
        <v>-0.01</v>
      </c>
      <c r="P3" s="4">
        <v>262.2</v>
      </c>
      <c r="Q3" s="4">
        <v>143.02000000000001</v>
      </c>
      <c r="R3" s="4">
        <v>63.56</v>
      </c>
      <c r="S3" s="4">
        <v>84</v>
      </c>
      <c r="T3" s="5">
        <v>-664.97</v>
      </c>
      <c r="U3" s="4">
        <v>600.44000000000005</v>
      </c>
      <c r="V3" s="4">
        <v>5074.8</v>
      </c>
    </row>
    <row r="4" spans="1:23" x14ac:dyDescent="0.2">
      <c r="A4" s="3" t="s">
        <v>21</v>
      </c>
      <c r="B4" s="17" t="s">
        <v>127</v>
      </c>
      <c r="C4" s="17" t="s">
        <v>83</v>
      </c>
      <c r="D4" s="17" t="s">
        <v>82</v>
      </c>
      <c r="E4" s="4">
        <v>4407.1499999999996</v>
      </c>
      <c r="F4" s="4">
        <v>0</v>
      </c>
      <c r="G4" s="4">
        <v>529</v>
      </c>
      <c r="H4" s="4">
        <v>379.09</v>
      </c>
      <c r="I4" s="4">
        <v>65</v>
      </c>
      <c r="J4" s="4">
        <v>5380.24</v>
      </c>
      <c r="K4" s="4">
        <v>0</v>
      </c>
      <c r="L4" s="4">
        <v>601.96</v>
      </c>
      <c r="M4" s="4">
        <v>44.07</v>
      </c>
      <c r="N4" s="4">
        <v>850</v>
      </c>
      <c r="O4" s="4">
        <v>0.01</v>
      </c>
      <c r="P4" s="4">
        <v>242.39</v>
      </c>
      <c r="Q4" s="4">
        <v>132.21</v>
      </c>
      <c r="R4" s="4">
        <v>58.76</v>
      </c>
      <c r="S4" s="4">
        <v>84</v>
      </c>
      <c r="T4" s="5">
        <v>-601.96</v>
      </c>
      <c r="U4" s="4">
        <v>1411.44</v>
      </c>
      <c r="V4" s="4">
        <v>3968.8</v>
      </c>
    </row>
    <row r="5" spans="1:23" x14ac:dyDescent="0.2">
      <c r="A5" s="3" t="s">
        <v>22</v>
      </c>
      <c r="B5" s="17" t="s">
        <v>128</v>
      </c>
      <c r="C5" s="17" t="s">
        <v>84</v>
      </c>
      <c r="D5" s="17" t="s">
        <v>82</v>
      </c>
      <c r="E5" s="4">
        <v>3047.7</v>
      </c>
      <c r="F5" s="4">
        <v>0</v>
      </c>
      <c r="G5" s="4">
        <v>529</v>
      </c>
      <c r="H5" s="4">
        <v>288.26</v>
      </c>
      <c r="I5" s="4">
        <v>0</v>
      </c>
      <c r="J5" s="4">
        <v>3864.96</v>
      </c>
      <c r="K5" s="4">
        <v>0</v>
      </c>
      <c r="L5" s="4">
        <v>327.42</v>
      </c>
      <c r="M5" s="4">
        <v>30.48</v>
      </c>
      <c r="N5" s="4">
        <v>1255</v>
      </c>
      <c r="O5" s="5">
        <v>-0.02</v>
      </c>
      <c r="P5" s="4">
        <v>167.63</v>
      </c>
      <c r="Q5" s="4">
        <v>91.43</v>
      </c>
      <c r="R5" s="4">
        <v>40.64</v>
      </c>
      <c r="S5" s="4">
        <v>84</v>
      </c>
      <c r="T5" s="5">
        <v>-327.42</v>
      </c>
      <c r="U5" s="4">
        <v>1669.16</v>
      </c>
      <c r="V5" s="4">
        <v>2195.8000000000002</v>
      </c>
    </row>
    <row r="6" spans="1:23" x14ac:dyDescent="0.2">
      <c r="A6" s="3" t="s">
        <v>23</v>
      </c>
      <c r="B6" s="17" t="s">
        <v>129</v>
      </c>
      <c r="C6" s="17" t="s">
        <v>85</v>
      </c>
      <c r="D6" s="17" t="s">
        <v>86</v>
      </c>
      <c r="E6" s="4">
        <v>3173.4</v>
      </c>
      <c r="F6" s="4">
        <v>0</v>
      </c>
      <c r="G6" s="4">
        <v>529</v>
      </c>
      <c r="H6" s="4">
        <v>288.26</v>
      </c>
      <c r="I6" s="4">
        <v>105</v>
      </c>
      <c r="J6" s="4">
        <v>4095.66</v>
      </c>
      <c r="K6" s="4">
        <v>0</v>
      </c>
      <c r="L6" s="4">
        <v>364.34</v>
      </c>
      <c r="M6" s="4">
        <v>31.73</v>
      </c>
      <c r="N6" s="4">
        <v>0</v>
      </c>
      <c r="O6" s="4">
        <v>0.09</v>
      </c>
      <c r="P6" s="4">
        <v>174.53</v>
      </c>
      <c r="Q6" s="4">
        <v>95.2</v>
      </c>
      <c r="R6" s="4">
        <v>42.31</v>
      </c>
      <c r="S6" s="4">
        <v>84</v>
      </c>
      <c r="T6" s="5">
        <v>-364.34</v>
      </c>
      <c r="U6" s="4">
        <v>427.86</v>
      </c>
      <c r="V6" s="4">
        <v>3667.8</v>
      </c>
    </row>
    <row r="7" spans="1:23" x14ac:dyDescent="0.2">
      <c r="A7" s="3" t="s">
        <v>24</v>
      </c>
      <c r="B7" s="17" t="s">
        <v>130</v>
      </c>
      <c r="C7" s="17" t="s">
        <v>87</v>
      </c>
      <c r="D7" s="17" t="s">
        <v>86</v>
      </c>
      <c r="E7" s="4">
        <v>3589.5</v>
      </c>
      <c r="F7" s="4">
        <v>71.790000000000006</v>
      </c>
      <c r="G7" s="4">
        <v>529</v>
      </c>
      <c r="H7" s="4">
        <v>288.26</v>
      </c>
      <c r="I7" s="4">
        <v>0</v>
      </c>
      <c r="J7" s="4">
        <v>4478.55</v>
      </c>
      <c r="K7" s="4">
        <v>0</v>
      </c>
      <c r="L7" s="4">
        <v>430.1</v>
      </c>
      <c r="M7" s="4">
        <v>35.9</v>
      </c>
      <c r="N7" s="4">
        <v>1210</v>
      </c>
      <c r="O7" s="5">
        <v>-0.13</v>
      </c>
      <c r="P7" s="4">
        <v>197.43</v>
      </c>
      <c r="Q7" s="4">
        <v>107.69</v>
      </c>
      <c r="R7" s="4">
        <v>47.86</v>
      </c>
      <c r="S7" s="4">
        <v>84</v>
      </c>
      <c r="T7" s="5">
        <v>-430.1</v>
      </c>
      <c r="U7" s="4">
        <v>1682.75</v>
      </c>
      <c r="V7" s="4">
        <v>2795.8</v>
      </c>
    </row>
    <row r="8" spans="1:23" x14ac:dyDescent="0.2">
      <c r="A8" s="3" t="s">
        <v>25</v>
      </c>
      <c r="B8" s="17" t="s">
        <v>131</v>
      </c>
      <c r="C8" s="17" t="s">
        <v>87</v>
      </c>
      <c r="D8" s="17" t="s">
        <v>86</v>
      </c>
      <c r="E8" s="4">
        <v>3070.8</v>
      </c>
      <c r="F8" s="4">
        <v>0</v>
      </c>
      <c r="G8" s="4">
        <v>529</v>
      </c>
      <c r="H8" s="4">
        <v>197.42</v>
      </c>
      <c r="I8" s="4">
        <v>90</v>
      </c>
      <c r="J8" s="4">
        <v>3887.22</v>
      </c>
      <c r="K8" s="4">
        <v>0</v>
      </c>
      <c r="L8" s="4">
        <v>330.99</v>
      </c>
      <c r="M8" s="4">
        <v>30.71</v>
      </c>
      <c r="N8" s="4">
        <v>960</v>
      </c>
      <c r="O8" s="5">
        <v>-0.06</v>
      </c>
      <c r="P8" s="4">
        <v>168.9</v>
      </c>
      <c r="Q8" s="4">
        <v>92.13</v>
      </c>
      <c r="R8" s="4">
        <v>40.94</v>
      </c>
      <c r="S8" s="4">
        <v>84</v>
      </c>
      <c r="T8" s="5">
        <v>-330.99</v>
      </c>
      <c r="U8" s="4">
        <v>1376.62</v>
      </c>
      <c r="V8" s="4">
        <v>2510.6</v>
      </c>
    </row>
    <row r="9" spans="1:23" x14ac:dyDescent="0.2">
      <c r="A9" s="3" t="s">
        <v>26</v>
      </c>
      <c r="B9" s="17" t="s">
        <v>132</v>
      </c>
      <c r="C9" s="17" t="s">
        <v>120</v>
      </c>
      <c r="D9" s="17" t="s">
        <v>88</v>
      </c>
      <c r="E9" s="4">
        <v>2161.9499999999998</v>
      </c>
      <c r="F9" s="4">
        <v>0</v>
      </c>
      <c r="G9" s="4">
        <v>529</v>
      </c>
      <c r="H9" s="4">
        <v>197.42</v>
      </c>
      <c r="I9" s="4">
        <v>325</v>
      </c>
      <c r="J9" s="4">
        <v>3213.37</v>
      </c>
      <c r="K9" s="4">
        <v>0</v>
      </c>
      <c r="L9" s="4">
        <v>120.47</v>
      </c>
      <c r="M9" s="4">
        <v>21.62</v>
      </c>
      <c r="N9" s="4">
        <v>0</v>
      </c>
      <c r="O9" s="5">
        <v>-0.05</v>
      </c>
      <c r="P9" s="4">
        <v>118.91</v>
      </c>
      <c r="Q9" s="4">
        <v>64.86</v>
      </c>
      <c r="R9" s="4">
        <v>28.83</v>
      </c>
      <c r="S9" s="4">
        <v>84</v>
      </c>
      <c r="T9" s="5">
        <v>-120.47</v>
      </c>
      <c r="U9" s="4">
        <v>318.17</v>
      </c>
      <c r="V9" s="4">
        <v>2895.2</v>
      </c>
    </row>
    <row r="10" spans="1:23" x14ac:dyDescent="0.2">
      <c r="A10" s="3" t="s">
        <v>27</v>
      </c>
      <c r="B10" s="17" t="s">
        <v>133</v>
      </c>
      <c r="C10" s="17" t="s">
        <v>89</v>
      </c>
      <c r="D10" s="17" t="s">
        <v>90</v>
      </c>
      <c r="E10" s="4">
        <v>2800.05</v>
      </c>
      <c r="F10" s="4">
        <v>0</v>
      </c>
      <c r="G10" s="4">
        <v>0</v>
      </c>
      <c r="H10" s="4">
        <v>0</v>
      </c>
      <c r="I10" s="4">
        <v>0</v>
      </c>
      <c r="J10" s="4">
        <v>2800.05</v>
      </c>
      <c r="K10" s="4">
        <v>0</v>
      </c>
      <c r="L10" s="4">
        <v>55.23</v>
      </c>
      <c r="M10" s="4">
        <v>0</v>
      </c>
      <c r="N10" s="4">
        <v>0</v>
      </c>
      <c r="O10" s="4">
        <v>0.05</v>
      </c>
      <c r="P10" s="4">
        <v>0</v>
      </c>
      <c r="Q10" s="4">
        <v>0</v>
      </c>
      <c r="R10" s="4">
        <v>0</v>
      </c>
      <c r="S10" s="4">
        <v>0</v>
      </c>
      <c r="T10" s="5">
        <v>-55.23</v>
      </c>
      <c r="U10" s="4">
        <v>0.05</v>
      </c>
      <c r="V10" s="4">
        <v>2800</v>
      </c>
    </row>
    <row r="11" spans="1:23" x14ac:dyDescent="0.2">
      <c r="A11" s="3" t="s">
        <v>28</v>
      </c>
      <c r="B11" s="17" t="s">
        <v>134</v>
      </c>
      <c r="C11" s="17" t="s">
        <v>91</v>
      </c>
      <c r="D11" s="17" t="s">
        <v>86</v>
      </c>
      <c r="E11" s="4">
        <v>3500.1</v>
      </c>
      <c r="F11" s="4">
        <v>0</v>
      </c>
      <c r="G11" s="4">
        <v>0</v>
      </c>
      <c r="H11" s="4">
        <v>0</v>
      </c>
      <c r="I11" s="4">
        <v>0</v>
      </c>
      <c r="J11" s="4">
        <v>3500.1</v>
      </c>
      <c r="K11" s="4">
        <v>0</v>
      </c>
      <c r="L11" s="4">
        <v>151.66999999999999</v>
      </c>
      <c r="M11" s="4">
        <v>0</v>
      </c>
      <c r="N11" s="4">
        <v>0</v>
      </c>
      <c r="O11" s="4">
        <v>0.1</v>
      </c>
      <c r="P11" s="4">
        <v>0</v>
      </c>
      <c r="Q11" s="4">
        <v>0</v>
      </c>
      <c r="R11" s="4">
        <v>0</v>
      </c>
      <c r="S11" s="4">
        <v>0</v>
      </c>
      <c r="T11" s="5">
        <v>-151.66999999999999</v>
      </c>
      <c r="U11" s="4">
        <v>0.1</v>
      </c>
      <c r="V11" s="4">
        <v>3500</v>
      </c>
    </row>
    <row r="12" spans="1:23" x14ac:dyDescent="0.2">
      <c r="A12" s="3" t="s">
        <v>29</v>
      </c>
      <c r="B12" s="17" t="s">
        <v>135</v>
      </c>
      <c r="C12" s="17" t="s">
        <v>92</v>
      </c>
      <c r="D12" s="17" t="s">
        <v>93</v>
      </c>
      <c r="E12" s="4">
        <v>2500.0500000000002</v>
      </c>
      <c r="F12" s="4">
        <v>0</v>
      </c>
      <c r="G12" s="4">
        <v>0</v>
      </c>
      <c r="H12" s="4">
        <v>0</v>
      </c>
      <c r="I12" s="4">
        <v>0</v>
      </c>
      <c r="J12" s="4">
        <v>2500.0500000000002</v>
      </c>
      <c r="K12" s="4">
        <v>0</v>
      </c>
      <c r="L12" s="4">
        <v>7.67</v>
      </c>
      <c r="M12" s="4">
        <v>0</v>
      </c>
      <c r="N12" s="4">
        <v>0</v>
      </c>
      <c r="O12" s="4">
        <v>0.05</v>
      </c>
      <c r="P12" s="4">
        <v>0</v>
      </c>
      <c r="Q12" s="4">
        <v>0</v>
      </c>
      <c r="R12" s="4">
        <v>0</v>
      </c>
      <c r="S12" s="4">
        <v>0</v>
      </c>
      <c r="T12" s="5">
        <v>-7.67</v>
      </c>
      <c r="U12" s="4">
        <v>0.05</v>
      </c>
      <c r="V12" s="4">
        <v>2500</v>
      </c>
    </row>
    <row r="13" spans="1:23" x14ac:dyDescent="0.2">
      <c r="A13" s="3" t="s">
        <v>30</v>
      </c>
      <c r="B13" s="17" t="s">
        <v>136</v>
      </c>
      <c r="C13" s="17" t="s">
        <v>94</v>
      </c>
      <c r="D13" s="17" t="s">
        <v>95</v>
      </c>
      <c r="E13" s="4">
        <v>3000</v>
      </c>
      <c r="F13" s="4">
        <v>0</v>
      </c>
      <c r="G13" s="4">
        <v>0</v>
      </c>
      <c r="H13" s="4">
        <v>0</v>
      </c>
      <c r="I13" s="4">
        <v>0</v>
      </c>
      <c r="J13" s="4">
        <v>3000</v>
      </c>
      <c r="K13" s="4">
        <v>0</v>
      </c>
      <c r="L13" s="4">
        <v>76.98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5">
        <v>-76.98</v>
      </c>
      <c r="U13" s="4">
        <v>0</v>
      </c>
      <c r="V13" s="4">
        <v>3000</v>
      </c>
    </row>
    <row r="14" spans="1:23" x14ac:dyDescent="0.2">
      <c r="A14" s="3" t="s">
        <v>31</v>
      </c>
      <c r="B14" s="17" t="s">
        <v>137</v>
      </c>
      <c r="C14" s="17" t="s">
        <v>96</v>
      </c>
      <c r="D14" s="17" t="s">
        <v>97</v>
      </c>
      <c r="E14" s="4">
        <v>15000</v>
      </c>
      <c r="F14" s="4">
        <v>0</v>
      </c>
      <c r="G14" s="4">
        <v>0</v>
      </c>
      <c r="H14" s="4">
        <v>0</v>
      </c>
      <c r="I14" s="4">
        <v>0</v>
      </c>
      <c r="J14" s="4">
        <v>15000</v>
      </c>
      <c r="K14" s="4">
        <v>0</v>
      </c>
      <c r="L14" s="4">
        <v>2759.37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5">
        <v>-2759.37</v>
      </c>
      <c r="U14" s="4">
        <v>0</v>
      </c>
      <c r="V14" s="4">
        <v>15000</v>
      </c>
    </row>
    <row r="15" spans="1:23" x14ac:dyDescent="0.2">
      <c r="A15" s="3" t="s">
        <v>32</v>
      </c>
      <c r="B15" s="17" t="s">
        <v>138</v>
      </c>
      <c r="C15" s="17" t="s">
        <v>98</v>
      </c>
      <c r="D15" s="17" t="s">
        <v>99</v>
      </c>
      <c r="E15" s="4">
        <v>7000.05</v>
      </c>
      <c r="F15" s="4">
        <v>0</v>
      </c>
      <c r="G15" s="4">
        <v>0</v>
      </c>
      <c r="H15" s="4">
        <v>0</v>
      </c>
      <c r="I15" s="4">
        <v>0</v>
      </c>
      <c r="J15" s="4">
        <v>7000.05</v>
      </c>
      <c r="K15" s="4">
        <v>0</v>
      </c>
      <c r="L15" s="4">
        <v>947.95</v>
      </c>
      <c r="M15" s="4">
        <v>0</v>
      </c>
      <c r="N15" s="4">
        <v>0</v>
      </c>
      <c r="O15" s="4">
        <v>0.05</v>
      </c>
      <c r="P15" s="4">
        <v>0</v>
      </c>
      <c r="Q15" s="4">
        <v>0</v>
      </c>
      <c r="R15" s="4">
        <v>0</v>
      </c>
      <c r="S15" s="4">
        <v>0</v>
      </c>
      <c r="T15" s="5">
        <v>-947.95</v>
      </c>
      <c r="U15" s="4">
        <v>0.05</v>
      </c>
      <c r="V15" s="4">
        <v>7000</v>
      </c>
    </row>
    <row r="16" spans="1:23" x14ac:dyDescent="0.2">
      <c r="A16" s="3" t="s">
        <v>33</v>
      </c>
      <c r="B16" s="17" t="s">
        <v>139</v>
      </c>
      <c r="C16" s="17" t="s">
        <v>89</v>
      </c>
      <c r="D16" s="17" t="s">
        <v>90</v>
      </c>
      <c r="E16" s="4">
        <v>3500.1</v>
      </c>
      <c r="F16" s="4">
        <v>0</v>
      </c>
      <c r="G16" s="4">
        <v>0</v>
      </c>
      <c r="H16" s="4">
        <v>0</v>
      </c>
      <c r="I16" s="4">
        <v>0</v>
      </c>
      <c r="J16" s="4">
        <v>3500.1</v>
      </c>
      <c r="K16" s="4">
        <v>0</v>
      </c>
      <c r="L16" s="4">
        <v>151.66999999999999</v>
      </c>
      <c r="M16" s="4">
        <v>0</v>
      </c>
      <c r="N16" s="4">
        <v>0</v>
      </c>
      <c r="O16" s="4">
        <v>0.1</v>
      </c>
      <c r="P16" s="4">
        <v>0</v>
      </c>
      <c r="Q16" s="4">
        <v>0</v>
      </c>
      <c r="R16" s="4">
        <v>0</v>
      </c>
      <c r="S16" s="4">
        <v>0</v>
      </c>
      <c r="T16" s="5">
        <v>-151.66999999999999</v>
      </c>
      <c r="U16" s="4">
        <v>0.1</v>
      </c>
      <c r="V16" s="4">
        <v>3500</v>
      </c>
    </row>
    <row r="17" spans="1:22" x14ac:dyDescent="0.2">
      <c r="A17" s="3" t="s">
        <v>34</v>
      </c>
      <c r="B17" s="17" t="s">
        <v>140</v>
      </c>
      <c r="C17" s="17" t="s">
        <v>100</v>
      </c>
      <c r="D17" s="17" t="s">
        <v>88</v>
      </c>
      <c r="E17" s="4">
        <v>2000.1</v>
      </c>
      <c r="F17" s="4">
        <v>0</v>
      </c>
      <c r="G17" s="4">
        <v>0</v>
      </c>
      <c r="H17" s="4">
        <v>0</v>
      </c>
      <c r="I17" s="4">
        <v>0</v>
      </c>
      <c r="J17" s="4">
        <v>2000.1</v>
      </c>
      <c r="K17" s="5">
        <v>-71.680000000000007</v>
      </c>
      <c r="L17" s="4">
        <v>0</v>
      </c>
      <c r="M17" s="4">
        <v>0</v>
      </c>
      <c r="N17" s="4">
        <v>0</v>
      </c>
      <c r="O17" s="5">
        <v>-0.02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-71.7</v>
      </c>
      <c r="V17" s="4">
        <v>2071.8000000000002</v>
      </c>
    </row>
    <row r="18" spans="1:22" x14ac:dyDescent="0.2">
      <c r="A18" s="3" t="s">
        <v>35</v>
      </c>
      <c r="B18" s="17" t="s">
        <v>141</v>
      </c>
      <c r="C18" s="17" t="s">
        <v>125</v>
      </c>
      <c r="D18" s="17" t="s">
        <v>101</v>
      </c>
      <c r="E18" s="4">
        <v>2500.0500000000002</v>
      </c>
      <c r="F18" s="4">
        <v>0</v>
      </c>
      <c r="G18" s="4">
        <v>0</v>
      </c>
      <c r="H18" s="4">
        <v>0</v>
      </c>
      <c r="I18" s="4">
        <v>0</v>
      </c>
      <c r="J18" s="4">
        <v>2500.0500000000002</v>
      </c>
      <c r="K18" s="4">
        <v>0</v>
      </c>
      <c r="L18" s="4">
        <v>7.67</v>
      </c>
      <c r="M18" s="4">
        <v>0</v>
      </c>
      <c r="N18" s="4">
        <v>0</v>
      </c>
      <c r="O18" s="4">
        <v>0.05</v>
      </c>
      <c r="P18" s="4">
        <v>0</v>
      </c>
      <c r="Q18" s="4">
        <v>0</v>
      </c>
      <c r="R18" s="4">
        <v>0</v>
      </c>
      <c r="S18" s="4">
        <v>0</v>
      </c>
      <c r="T18" s="5">
        <v>-7.67</v>
      </c>
      <c r="U18" s="4">
        <v>0.05</v>
      </c>
      <c r="V18" s="4">
        <v>2500</v>
      </c>
    </row>
    <row r="19" spans="1:22" x14ac:dyDescent="0.2">
      <c r="A19" s="3" t="s">
        <v>36</v>
      </c>
      <c r="B19" s="17" t="s">
        <v>142</v>
      </c>
      <c r="C19" s="17" t="s">
        <v>102</v>
      </c>
      <c r="D19" s="17" t="s">
        <v>103</v>
      </c>
      <c r="E19" s="4">
        <v>3500.1</v>
      </c>
      <c r="F19" s="4">
        <v>0</v>
      </c>
      <c r="G19" s="4">
        <v>0</v>
      </c>
      <c r="H19" s="4">
        <v>0</v>
      </c>
      <c r="I19" s="4">
        <v>0</v>
      </c>
      <c r="J19" s="4">
        <v>3500.1</v>
      </c>
      <c r="K19" s="4">
        <v>0</v>
      </c>
      <c r="L19" s="4">
        <v>151.66999999999999</v>
      </c>
      <c r="M19" s="4">
        <v>0</v>
      </c>
      <c r="N19" s="4">
        <v>0</v>
      </c>
      <c r="O19" s="4">
        <v>0.1</v>
      </c>
      <c r="P19" s="4">
        <v>0</v>
      </c>
      <c r="Q19" s="4">
        <v>0</v>
      </c>
      <c r="R19" s="4">
        <v>0</v>
      </c>
      <c r="S19" s="4">
        <v>0</v>
      </c>
      <c r="T19" s="5">
        <v>-151.66999999999999</v>
      </c>
      <c r="U19" s="4">
        <v>0.1</v>
      </c>
      <c r="V19" s="4">
        <v>3500</v>
      </c>
    </row>
    <row r="20" spans="1:22" x14ac:dyDescent="0.2">
      <c r="A20" s="3" t="s">
        <v>37</v>
      </c>
      <c r="B20" s="17" t="s">
        <v>143</v>
      </c>
      <c r="C20" s="17" t="s">
        <v>121</v>
      </c>
      <c r="D20" s="17" t="s">
        <v>86</v>
      </c>
      <c r="E20" s="4">
        <v>4000.05</v>
      </c>
      <c r="F20" s="4">
        <v>0</v>
      </c>
      <c r="G20" s="4">
        <v>0</v>
      </c>
      <c r="H20" s="4">
        <v>0</v>
      </c>
      <c r="I20" s="4">
        <v>0</v>
      </c>
      <c r="J20" s="4">
        <v>4000.05</v>
      </c>
      <c r="K20" s="4">
        <v>0</v>
      </c>
      <c r="L20" s="4">
        <v>349.04</v>
      </c>
      <c r="M20" s="4">
        <v>0</v>
      </c>
      <c r="N20" s="4">
        <v>0</v>
      </c>
      <c r="O20" s="4">
        <v>0.05</v>
      </c>
      <c r="P20" s="4">
        <v>0</v>
      </c>
      <c r="Q20" s="4">
        <v>0</v>
      </c>
      <c r="R20" s="4">
        <v>0</v>
      </c>
      <c r="S20" s="4">
        <v>0</v>
      </c>
      <c r="T20" s="5">
        <v>-349.04</v>
      </c>
      <c r="U20" s="4">
        <v>0.05</v>
      </c>
      <c r="V20" s="4">
        <v>4000</v>
      </c>
    </row>
    <row r="21" spans="1:22" x14ac:dyDescent="0.2">
      <c r="A21" s="3" t="s">
        <v>38</v>
      </c>
      <c r="B21" s="17" t="s">
        <v>144</v>
      </c>
      <c r="C21" s="17" t="s">
        <v>99</v>
      </c>
      <c r="D21" s="17" t="s">
        <v>99</v>
      </c>
      <c r="E21" s="4">
        <v>2800.05</v>
      </c>
      <c r="F21" s="4">
        <v>0</v>
      </c>
      <c r="G21" s="4">
        <v>0</v>
      </c>
      <c r="H21" s="4">
        <v>0</v>
      </c>
      <c r="I21" s="4">
        <v>0</v>
      </c>
      <c r="J21" s="4">
        <v>2800.05</v>
      </c>
      <c r="K21" s="4">
        <v>0</v>
      </c>
      <c r="L21" s="4">
        <v>55.23</v>
      </c>
      <c r="M21" s="4">
        <v>0</v>
      </c>
      <c r="N21" s="4">
        <v>0</v>
      </c>
      <c r="O21" s="4">
        <v>0.05</v>
      </c>
      <c r="P21" s="4">
        <v>0</v>
      </c>
      <c r="Q21" s="4">
        <v>0</v>
      </c>
      <c r="R21" s="4">
        <v>0</v>
      </c>
      <c r="S21" s="4">
        <v>0</v>
      </c>
      <c r="T21" s="5">
        <v>-55.23</v>
      </c>
      <c r="U21" s="4">
        <v>0.05</v>
      </c>
      <c r="V21" s="4">
        <v>2800</v>
      </c>
    </row>
    <row r="22" spans="1:22" x14ac:dyDescent="0.2">
      <c r="A22" s="3" t="s">
        <v>39</v>
      </c>
      <c r="B22" s="17" t="s">
        <v>145</v>
      </c>
      <c r="C22" s="17" t="s">
        <v>122</v>
      </c>
      <c r="D22" s="17" t="s">
        <v>104</v>
      </c>
      <c r="E22" s="4">
        <v>3000</v>
      </c>
      <c r="F22" s="4">
        <v>0</v>
      </c>
      <c r="G22" s="4">
        <v>0</v>
      </c>
      <c r="H22" s="4">
        <v>0</v>
      </c>
      <c r="I22" s="4">
        <v>0</v>
      </c>
      <c r="J22" s="4">
        <v>3000</v>
      </c>
      <c r="K22" s="4">
        <v>0</v>
      </c>
      <c r="L22" s="4">
        <v>76.98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5">
        <v>-76.98</v>
      </c>
      <c r="U22" s="4">
        <v>0</v>
      </c>
      <c r="V22" s="4">
        <v>3000</v>
      </c>
    </row>
    <row r="23" spans="1:22" x14ac:dyDescent="0.2">
      <c r="A23" s="3" t="s">
        <v>40</v>
      </c>
      <c r="B23" s="17" t="s">
        <v>146</v>
      </c>
      <c r="C23" s="17" t="s">
        <v>105</v>
      </c>
      <c r="D23" s="17" t="s">
        <v>86</v>
      </c>
      <c r="E23" s="4">
        <v>4500</v>
      </c>
      <c r="F23" s="4">
        <v>0</v>
      </c>
      <c r="G23" s="4">
        <v>0</v>
      </c>
      <c r="H23" s="4">
        <v>0</v>
      </c>
      <c r="I23" s="4">
        <v>0</v>
      </c>
      <c r="J23" s="4">
        <v>4500</v>
      </c>
      <c r="K23" s="4">
        <v>0</v>
      </c>
      <c r="L23" s="4">
        <v>433.94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5">
        <v>-433.94</v>
      </c>
      <c r="U23" s="4">
        <v>0</v>
      </c>
      <c r="V23" s="4">
        <v>4500</v>
      </c>
    </row>
    <row r="24" spans="1:22" x14ac:dyDescent="0.2">
      <c r="A24" s="3" t="s">
        <v>41</v>
      </c>
      <c r="B24" s="17" t="s">
        <v>147</v>
      </c>
      <c r="C24" s="17" t="s">
        <v>106</v>
      </c>
      <c r="D24" s="17" t="s">
        <v>106</v>
      </c>
      <c r="E24" s="4">
        <v>2000.1</v>
      </c>
      <c r="F24" s="4">
        <v>0</v>
      </c>
      <c r="G24" s="4">
        <v>0</v>
      </c>
      <c r="H24" s="4">
        <v>0</v>
      </c>
      <c r="I24" s="4">
        <v>0</v>
      </c>
      <c r="J24" s="4">
        <v>2000.1</v>
      </c>
      <c r="K24" s="5">
        <v>-71.680000000000007</v>
      </c>
      <c r="L24" s="4">
        <v>0</v>
      </c>
      <c r="M24" s="4">
        <v>0</v>
      </c>
      <c r="N24" s="4">
        <v>0</v>
      </c>
      <c r="O24" s="5">
        <v>-0.02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-71.7</v>
      </c>
      <c r="V24" s="4">
        <v>2071.8000000000002</v>
      </c>
    </row>
    <row r="25" spans="1:22" x14ac:dyDescent="0.2">
      <c r="A25" s="3" t="s">
        <v>42</v>
      </c>
      <c r="B25" s="17" t="s">
        <v>148</v>
      </c>
      <c r="C25" s="17" t="s">
        <v>123</v>
      </c>
      <c r="D25" s="17" t="s">
        <v>93</v>
      </c>
      <c r="E25" s="4">
        <v>4000.05</v>
      </c>
      <c r="F25" s="4">
        <v>0</v>
      </c>
      <c r="G25" s="4">
        <v>0</v>
      </c>
      <c r="H25" s="4">
        <v>0</v>
      </c>
      <c r="I25" s="4">
        <v>0</v>
      </c>
      <c r="J25" s="4">
        <v>4000.05</v>
      </c>
      <c r="K25" s="4">
        <v>0</v>
      </c>
      <c r="L25" s="4">
        <v>349.04</v>
      </c>
      <c r="M25" s="4">
        <v>0</v>
      </c>
      <c r="N25" s="4">
        <v>0</v>
      </c>
      <c r="O25" s="4">
        <v>0.05</v>
      </c>
      <c r="P25" s="4">
        <v>0</v>
      </c>
      <c r="Q25" s="4">
        <v>0</v>
      </c>
      <c r="R25" s="4">
        <v>0</v>
      </c>
      <c r="S25" s="4">
        <v>0</v>
      </c>
      <c r="T25" s="5">
        <v>-349.04</v>
      </c>
      <c r="U25" s="4">
        <v>0.05</v>
      </c>
      <c r="V25" s="4">
        <v>4000</v>
      </c>
    </row>
    <row r="26" spans="1:22" x14ac:dyDescent="0.2">
      <c r="A26" s="3" t="s">
        <v>43</v>
      </c>
      <c r="B26" s="17" t="s">
        <v>149</v>
      </c>
      <c r="C26" s="17" t="s">
        <v>107</v>
      </c>
      <c r="D26" s="17" t="s">
        <v>108</v>
      </c>
      <c r="E26" s="4">
        <v>2500.0500000000002</v>
      </c>
      <c r="F26" s="4">
        <v>0</v>
      </c>
      <c r="G26" s="4">
        <v>0</v>
      </c>
      <c r="H26" s="4">
        <v>0</v>
      </c>
      <c r="I26" s="4">
        <v>0</v>
      </c>
      <c r="J26" s="4">
        <v>2500.0500000000002</v>
      </c>
      <c r="K26" s="4">
        <v>0</v>
      </c>
      <c r="L26" s="4">
        <v>7.67</v>
      </c>
      <c r="M26" s="4">
        <v>0</v>
      </c>
      <c r="N26" s="4">
        <v>0</v>
      </c>
      <c r="O26" s="4">
        <v>0.05</v>
      </c>
      <c r="P26" s="4">
        <v>0</v>
      </c>
      <c r="Q26" s="4">
        <v>0</v>
      </c>
      <c r="R26" s="4">
        <v>0</v>
      </c>
      <c r="S26" s="4">
        <v>0</v>
      </c>
      <c r="T26" s="5">
        <v>-7.67</v>
      </c>
      <c r="U26" s="4">
        <v>0.05</v>
      </c>
      <c r="V26" s="4">
        <v>2500</v>
      </c>
    </row>
    <row r="27" spans="1:22" x14ac:dyDescent="0.2">
      <c r="A27" s="3" t="s">
        <v>44</v>
      </c>
      <c r="B27" s="17" t="s">
        <v>150</v>
      </c>
      <c r="C27" s="17" t="s">
        <v>109</v>
      </c>
      <c r="D27" s="17" t="s">
        <v>90</v>
      </c>
      <c r="E27" s="4">
        <v>1999.95</v>
      </c>
      <c r="F27" s="4">
        <v>0</v>
      </c>
      <c r="G27" s="4">
        <v>0</v>
      </c>
      <c r="H27" s="4">
        <v>0</v>
      </c>
      <c r="I27" s="4">
        <v>0</v>
      </c>
      <c r="J27" s="4">
        <v>1999.95</v>
      </c>
      <c r="K27" s="5">
        <v>-71.69</v>
      </c>
      <c r="L27" s="4">
        <v>0</v>
      </c>
      <c r="M27" s="4">
        <v>0</v>
      </c>
      <c r="N27" s="4">
        <v>0</v>
      </c>
      <c r="O27" s="4">
        <v>0.04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-71.650000000000006</v>
      </c>
      <c r="V27" s="4">
        <v>2071.6</v>
      </c>
    </row>
    <row r="28" spans="1:22" x14ac:dyDescent="0.2">
      <c r="A28" s="3" t="s">
        <v>45</v>
      </c>
      <c r="B28" s="17" t="s">
        <v>151</v>
      </c>
      <c r="C28" s="17" t="s">
        <v>110</v>
      </c>
      <c r="D28" s="17" t="s">
        <v>124</v>
      </c>
      <c r="E28" s="4">
        <v>7000.05</v>
      </c>
      <c r="F28" s="4">
        <v>0</v>
      </c>
      <c r="G28" s="4">
        <v>0</v>
      </c>
      <c r="H28" s="4">
        <v>0</v>
      </c>
      <c r="I28" s="4">
        <v>0</v>
      </c>
      <c r="J28" s="4">
        <v>7000.05</v>
      </c>
      <c r="K28" s="4">
        <v>0</v>
      </c>
      <c r="L28" s="4">
        <v>947.95</v>
      </c>
      <c r="M28" s="4">
        <v>0</v>
      </c>
      <c r="N28" s="4">
        <v>0</v>
      </c>
      <c r="O28" s="5">
        <v>-0.15</v>
      </c>
      <c r="P28" s="4">
        <v>0</v>
      </c>
      <c r="Q28" s="4">
        <v>0</v>
      </c>
      <c r="R28" s="4">
        <v>0</v>
      </c>
      <c r="S28" s="4">
        <v>0</v>
      </c>
      <c r="T28" s="5">
        <v>-947.95</v>
      </c>
      <c r="U28" s="4">
        <v>-0.15</v>
      </c>
      <c r="V28" s="4">
        <v>7000.2</v>
      </c>
    </row>
    <row r="29" spans="1:22" ht="12" thickBot="1" x14ac:dyDescent="0.25">
      <c r="A29" s="6" t="s">
        <v>46</v>
      </c>
      <c r="B29" s="18" t="s">
        <v>152</v>
      </c>
      <c r="C29" s="18" t="s">
        <v>111</v>
      </c>
      <c r="D29" s="27" t="s">
        <v>86</v>
      </c>
      <c r="E29" s="7">
        <v>2800.05</v>
      </c>
      <c r="F29" s="7">
        <v>0</v>
      </c>
      <c r="G29" s="7">
        <v>0</v>
      </c>
      <c r="H29" s="7">
        <v>0</v>
      </c>
      <c r="I29" s="7">
        <v>0</v>
      </c>
      <c r="J29" s="7">
        <v>2800.05</v>
      </c>
      <c r="K29" s="7">
        <v>0</v>
      </c>
      <c r="L29" s="7">
        <v>55.23</v>
      </c>
      <c r="M29" s="7">
        <v>0</v>
      </c>
      <c r="N29" s="7">
        <v>0</v>
      </c>
      <c r="O29" s="7">
        <v>0.05</v>
      </c>
      <c r="P29" s="7">
        <v>0</v>
      </c>
      <c r="Q29" s="7">
        <v>0</v>
      </c>
      <c r="R29" s="7">
        <v>0</v>
      </c>
      <c r="S29" s="7">
        <v>0</v>
      </c>
      <c r="T29" s="8">
        <v>-55.23</v>
      </c>
      <c r="U29" s="7">
        <v>0.05</v>
      </c>
      <c r="V29" s="7">
        <v>2800</v>
      </c>
    </row>
    <row r="30" spans="1:22" ht="12" thickBot="1" x14ac:dyDescent="0.25">
      <c r="A30" s="183" t="s">
        <v>119</v>
      </c>
      <c r="B30" s="183"/>
      <c r="C30" s="183"/>
      <c r="D30" s="183"/>
      <c r="E30" s="19">
        <v>104118.6</v>
      </c>
      <c r="F30" s="19">
        <v>71.790000000000006</v>
      </c>
      <c r="G30" s="19">
        <v>3703</v>
      </c>
      <c r="H30" s="19">
        <v>2017.8</v>
      </c>
      <c r="I30" s="19">
        <v>585</v>
      </c>
      <c r="J30" s="19">
        <v>110496.19</v>
      </c>
      <c r="K30" s="19">
        <v>-215.05</v>
      </c>
      <c r="L30" s="19">
        <v>9425.2099999999991</v>
      </c>
      <c r="M30" s="19">
        <v>242.18</v>
      </c>
      <c r="N30" s="19">
        <v>4275</v>
      </c>
      <c r="O30" s="19">
        <v>0.43</v>
      </c>
      <c r="P30" s="19">
        <v>1331.99</v>
      </c>
      <c r="Q30" s="19">
        <v>726.54</v>
      </c>
      <c r="R30" s="19">
        <v>322.89999999999998</v>
      </c>
      <c r="S30" s="19">
        <v>588</v>
      </c>
      <c r="T30" s="19">
        <v>-9425.2099999999991</v>
      </c>
      <c r="U30" s="19">
        <v>7271.99</v>
      </c>
      <c r="V30" s="19">
        <v>103224.2</v>
      </c>
    </row>
    <row r="31" spans="1:22" x14ac:dyDescent="0.2">
      <c r="J31" s="67"/>
      <c r="U31" s="67"/>
    </row>
    <row r="32" spans="1:22" s="52" customFormat="1" x14ac:dyDescent="0.2">
      <c r="J32" s="67"/>
      <c r="U32" s="67"/>
    </row>
    <row r="33" spans="1:22" s="52" customFormat="1" x14ac:dyDescent="0.2">
      <c r="J33" s="67"/>
      <c r="U33" s="67"/>
    </row>
    <row r="34" spans="1:22" s="52" customFormat="1" x14ac:dyDescent="0.2">
      <c r="J34" s="67"/>
      <c r="U34" s="67"/>
    </row>
    <row r="35" spans="1:22" s="52" customFormat="1" x14ac:dyDescent="0.2">
      <c r="J35" s="67"/>
      <c r="U35" s="67"/>
    </row>
    <row r="36" spans="1:22" s="52" customFormat="1" x14ac:dyDescent="0.2">
      <c r="J36" s="67"/>
      <c r="U36" s="67"/>
    </row>
    <row r="37" spans="1:22" s="52" customFormat="1" x14ac:dyDescent="0.2">
      <c r="J37" s="67"/>
      <c r="U37" s="67"/>
    </row>
    <row r="38" spans="1:22" s="52" customFormat="1" x14ac:dyDescent="0.2">
      <c r="J38" s="67"/>
      <c r="U38" s="67"/>
    </row>
    <row r="39" spans="1:22" s="52" customFormat="1" x14ac:dyDescent="0.2">
      <c r="J39" s="67"/>
      <c r="U39" s="67"/>
    </row>
    <row r="40" spans="1:22" s="52" customFormat="1" x14ac:dyDescent="0.2">
      <c r="J40" s="67"/>
      <c r="U40" s="67"/>
    </row>
    <row r="41" spans="1:22" s="52" customFormat="1" x14ac:dyDescent="0.2">
      <c r="J41" s="67"/>
      <c r="U41" s="67"/>
    </row>
    <row r="42" spans="1:22" s="52" customFormat="1" x14ac:dyDescent="0.2">
      <c r="J42" s="67"/>
      <c r="U42" s="67"/>
    </row>
    <row r="43" spans="1:22" s="52" customFormat="1" ht="33.75" customHeight="1" thickBot="1" x14ac:dyDescent="0.25">
      <c r="A43" s="188" t="s">
        <v>185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 t="s">
        <v>185</v>
      </c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</row>
    <row r="44" spans="1:22" ht="34.5" thickBot="1" x14ac:dyDescent="0.25">
      <c r="A44" s="9" t="s">
        <v>0</v>
      </c>
      <c r="B44" s="10" t="s">
        <v>1</v>
      </c>
      <c r="C44" s="10" t="s">
        <v>79</v>
      </c>
      <c r="D44" s="10" t="s">
        <v>80</v>
      </c>
      <c r="E44" s="10" t="s">
        <v>2</v>
      </c>
      <c r="F44" s="10" t="s">
        <v>3</v>
      </c>
      <c r="G44" s="10" t="s">
        <v>4</v>
      </c>
      <c r="H44" s="10" t="s">
        <v>5</v>
      </c>
      <c r="I44" s="10" t="s">
        <v>6</v>
      </c>
      <c r="J44" s="11" t="s">
        <v>7</v>
      </c>
      <c r="K44" s="10" t="s">
        <v>8</v>
      </c>
      <c r="L44" s="10" t="s">
        <v>9</v>
      </c>
      <c r="M44" s="10" t="s">
        <v>10</v>
      </c>
      <c r="N44" s="10" t="s">
        <v>11</v>
      </c>
      <c r="O44" s="10" t="s">
        <v>12</v>
      </c>
      <c r="P44" s="10" t="s">
        <v>13</v>
      </c>
      <c r="Q44" s="10" t="s">
        <v>14</v>
      </c>
      <c r="R44" s="10" t="s">
        <v>50</v>
      </c>
      <c r="S44" s="10" t="s">
        <v>16</v>
      </c>
      <c r="T44" s="10" t="s">
        <v>17</v>
      </c>
      <c r="U44" s="11" t="s">
        <v>18</v>
      </c>
      <c r="V44" s="12" t="s">
        <v>19</v>
      </c>
    </row>
    <row r="45" spans="1:22" x14ac:dyDescent="0.2">
      <c r="A45" s="13" t="s">
        <v>20</v>
      </c>
      <c r="B45" s="14" t="s">
        <v>126</v>
      </c>
      <c r="C45" s="14" t="s">
        <v>81</v>
      </c>
      <c r="D45" s="14" t="s">
        <v>82</v>
      </c>
      <c r="E45" s="15">
        <v>4767.1499999999996</v>
      </c>
      <c r="F45" s="15">
        <v>0</v>
      </c>
      <c r="G45" s="15">
        <v>529</v>
      </c>
      <c r="H45" s="15">
        <v>379.09</v>
      </c>
      <c r="I45" s="15">
        <v>0</v>
      </c>
      <c r="J45" s="15">
        <v>5675.24</v>
      </c>
      <c r="K45" s="15">
        <v>0</v>
      </c>
      <c r="L45" s="15">
        <v>664.97</v>
      </c>
      <c r="M45" s="15">
        <v>47.67</v>
      </c>
      <c r="N45" s="15">
        <v>0</v>
      </c>
      <c r="O45" s="15">
        <v>0.03</v>
      </c>
      <c r="P45" s="15">
        <v>262.19</v>
      </c>
      <c r="Q45" s="15">
        <v>143.01</v>
      </c>
      <c r="R45" s="15">
        <v>95.34</v>
      </c>
      <c r="S45" s="103">
        <v>0</v>
      </c>
      <c r="T45" s="16">
        <v>-664.97</v>
      </c>
      <c r="U45" s="15">
        <v>548.24</v>
      </c>
      <c r="V45" s="15">
        <v>5127</v>
      </c>
    </row>
    <row r="46" spans="1:22" x14ac:dyDescent="0.2">
      <c r="A46" s="3" t="s">
        <v>21</v>
      </c>
      <c r="B46" s="17" t="s">
        <v>127</v>
      </c>
      <c r="C46" s="17" t="s">
        <v>83</v>
      </c>
      <c r="D46" s="17" t="s">
        <v>82</v>
      </c>
      <c r="E46" s="4">
        <v>4407.1499999999996</v>
      </c>
      <c r="F46" s="4">
        <v>88.14</v>
      </c>
      <c r="G46" s="4">
        <v>529</v>
      </c>
      <c r="H46" s="4">
        <v>379.09</v>
      </c>
      <c r="I46" s="4">
        <v>65</v>
      </c>
      <c r="J46" s="4">
        <v>5468.38</v>
      </c>
      <c r="K46" s="4">
        <v>0</v>
      </c>
      <c r="L46" s="4">
        <v>620.78</v>
      </c>
      <c r="M46" s="4">
        <v>44.07</v>
      </c>
      <c r="N46" s="4">
        <v>850</v>
      </c>
      <c r="O46" s="5">
        <v>-0.03</v>
      </c>
      <c r="P46" s="4">
        <v>242.39</v>
      </c>
      <c r="Q46" s="4">
        <v>132.21</v>
      </c>
      <c r="R46" s="4">
        <v>88.14</v>
      </c>
      <c r="S46" s="103">
        <v>0</v>
      </c>
      <c r="T46" s="5">
        <v>-620.78</v>
      </c>
      <c r="U46" s="4">
        <v>1356.78</v>
      </c>
      <c r="V46" s="4">
        <v>4111.6000000000004</v>
      </c>
    </row>
    <row r="47" spans="1:22" x14ac:dyDescent="0.2">
      <c r="A47" s="3" t="s">
        <v>22</v>
      </c>
      <c r="B47" s="17" t="s">
        <v>128</v>
      </c>
      <c r="C47" s="17" t="s">
        <v>84</v>
      </c>
      <c r="D47" s="17" t="s">
        <v>82</v>
      </c>
      <c r="E47" s="4">
        <v>3047.7</v>
      </c>
      <c r="F47" s="4">
        <v>60.95</v>
      </c>
      <c r="G47" s="4">
        <v>529</v>
      </c>
      <c r="H47" s="4">
        <v>288.26</v>
      </c>
      <c r="I47" s="4">
        <v>0</v>
      </c>
      <c r="J47" s="4">
        <v>3925.91</v>
      </c>
      <c r="K47" s="4">
        <v>0</v>
      </c>
      <c r="L47" s="4">
        <v>337.18</v>
      </c>
      <c r="M47" s="4">
        <v>30.48</v>
      </c>
      <c r="N47" s="4">
        <v>1255</v>
      </c>
      <c r="O47" s="4">
        <v>0.03</v>
      </c>
      <c r="P47" s="4">
        <v>167.62</v>
      </c>
      <c r="Q47" s="4">
        <v>91.43</v>
      </c>
      <c r="R47" s="4">
        <v>60.95</v>
      </c>
      <c r="S47" s="103">
        <v>0</v>
      </c>
      <c r="T47" s="5">
        <v>-337.18</v>
      </c>
      <c r="U47" s="4">
        <v>1605.51</v>
      </c>
      <c r="V47" s="4">
        <v>2320.4</v>
      </c>
    </row>
    <row r="48" spans="1:22" x14ac:dyDescent="0.2">
      <c r="A48" s="3" t="s">
        <v>23</v>
      </c>
      <c r="B48" s="17" t="s">
        <v>129</v>
      </c>
      <c r="C48" s="17" t="s">
        <v>85</v>
      </c>
      <c r="D48" s="17" t="s">
        <v>86</v>
      </c>
      <c r="E48" s="4">
        <v>3173.4</v>
      </c>
      <c r="F48" s="4">
        <v>63.47</v>
      </c>
      <c r="G48" s="4">
        <v>529</v>
      </c>
      <c r="H48" s="4">
        <v>288.26</v>
      </c>
      <c r="I48" s="4">
        <v>105</v>
      </c>
      <c r="J48" s="4">
        <v>4159.13</v>
      </c>
      <c r="K48" s="4">
        <v>0</v>
      </c>
      <c r="L48" s="4">
        <v>374.49</v>
      </c>
      <c r="M48" s="4">
        <v>31.73</v>
      </c>
      <c r="N48" s="4">
        <v>0</v>
      </c>
      <c r="O48" s="5">
        <v>-0.01</v>
      </c>
      <c r="P48" s="4">
        <v>174.54</v>
      </c>
      <c r="Q48" s="4">
        <v>95.2</v>
      </c>
      <c r="R48" s="4">
        <v>63.47</v>
      </c>
      <c r="S48" s="103">
        <v>0</v>
      </c>
      <c r="T48" s="5">
        <v>-374.49</v>
      </c>
      <c r="U48" s="4">
        <v>364.93</v>
      </c>
      <c r="V48" s="4">
        <v>3794.2</v>
      </c>
    </row>
    <row r="49" spans="1:23" x14ac:dyDescent="0.2">
      <c r="A49" s="3" t="s">
        <v>24</v>
      </c>
      <c r="B49" s="17" t="s">
        <v>130</v>
      </c>
      <c r="C49" s="17" t="s">
        <v>87</v>
      </c>
      <c r="D49" s="17" t="s">
        <v>86</v>
      </c>
      <c r="E49" s="4">
        <v>3589.5</v>
      </c>
      <c r="F49" s="4">
        <v>71.790000000000006</v>
      </c>
      <c r="G49" s="4">
        <v>529</v>
      </c>
      <c r="H49" s="4">
        <v>288.26</v>
      </c>
      <c r="I49" s="4">
        <v>0</v>
      </c>
      <c r="J49" s="4">
        <v>4478.55</v>
      </c>
      <c r="K49" s="4">
        <v>0</v>
      </c>
      <c r="L49" s="4">
        <v>430.1</v>
      </c>
      <c r="M49" s="4">
        <v>35.9</v>
      </c>
      <c r="N49" s="4">
        <v>1210</v>
      </c>
      <c r="O49" s="4">
        <v>0.15</v>
      </c>
      <c r="P49" s="4">
        <v>197.42</v>
      </c>
      <c r="Q49" s="4">
        <v>107.69</v>
      </c>
      <c r="R49" s="4">
        <v>71.790000000000006</v>
      </c>
      <c r="S49" s="103">
        <v>0</v>
      </c>
      <c r="T49" s="5">
        <v>-430.1</v>
      </c>
      <c r="U49" s="4">
        <v>1622.95</v>
      </c>
      <c r="V49" s="4">
        <v>2855.6</v>
      </c>
    </row>
    <row r="50" spans="1:23" x14ac:dyDescent="0.2">
      <c r="A50" s="3" t="s">
        <v>25</v>
      </c>
      <c r="B50" s="17" t="s">
        <v>131</v>
      </c>
      <c r="C50" s="17" t="s">
        <v>87</v>
      </c>
      <c r="D50" s="17" t="s">
        <v>86</v>
      </c>
      <c r="E50" s="4">
        <v>3070.8</v>
      </c>
      <c r="F50" s="4">
        <v>0</v>
      </c>
      <c r="G50" s="4">
        <v>529</v>
      </c>
      <c r="H50" s="4">
        <v>197.42</v>
      </c>
      <c r="I50" s="4">
        <v>90</v>
      </c>
      <c r="J50" s="4">
        <v>3887.22</v>
      </c>
      <c r="K50" s="4">
        <v>0</v>
      </c>
      <c r="L50" s="4">
        <v>330.99</v>
      </c>
      <c r="M50" s="4">
        <v>30.71</v>
      </c>
      <c r="N50" s="4">
        <v>960</v>
      </c>
      <c r="O50" s="5">
        <v>-0.02</v>
      </c>
      <c r="P50" s="4">
        <v>168.59</v>
      </c>
      <c r="Q50" s="4">
        <v>92.12</v>
      </c>
      <c r="R50" s="4">
        <v>61.42</v>
      </c>
      <c r="S50" s="103">
        <v>0</v>
      </c>
      <c r="T50" s="5">
        <v>-330.99</v>
      </c>
      <c r="U50" s="4">
        <v>1312.82</v>
      </c>
      <c r="V50" s="4">
        <v>2574.4</v>
      </c>
    </row>
    <row r="51" spans="1:23" x14ac:dyDescent="0.2">
      <c r="A51" s="3" t="s">
        <v>26</v>
      </c>
      <c r="B51" s="17" t="s">
        <v>132</v>
      </c>
      <c r="C51" s="17" t="s">
        <v>120</v>
      </c>
      <c r="D51" s="17" t="s">
        <v>88</v>
      </c>
      <c r="E51" s="4">
        <v>2161.9499999999998</v>
      </c>
      <c r="F51" s="4">
        <v>0</v>
      </c>
      <c r="G51" s="4">
        <v>529</v>
      </c>
      <c r="H51" s="4">
        <v>197.42</v>
      </c>
      <c r="I51" s="4">
        <v>325</v>
      </c>
      <c r="J51" s="4">
        <v>3213.37</v>
      </c>
      <c r="K51" s="4">
        <v>0</v>
      </c>
      <c r="L51" s="4">
        <v>120.47</v>
      </c>
      <c r="M51" s="4">
        <v>21.62</v>
      </c>
      <c r="N51" s="4">
        <v>0</v>
      </c>
      <c r="O51" s="4">
        <v>0.14000000000000001</v>
      </c>
      <c r="P51" s="4">
        <v>118.91</v>
      </c>
      <c r="Q51" s="4">
        <v>64.86</v>
      </c>
      <c r="R51" s="4">
        <v>43.24</v>
      </c>
      <c r="S51" s="103">
        <v>0</v>
      </c>
      <c r="T51" s="5">
        <v>-120.47</v>
      </c>
      <c r="U51" s="4">
        <v>248.77</v>
      </c>
      <c r="V51" s="4">
        <v>2964.6</v>
      </c>
    </row>
    <row r="52" spans="1:23" x14ac:dyDescent="0.2">
      <c r="A52" s="3" t="s">
        <v>27</v>
      </c>
      <c r="B52" s="17" t="s">
        <v>133</v>
      </c>
      <c r="C52" s="17" t="s">
        <v>89</v>
      </c>
      <c r="D52" s="17" t="s">
        <v>90</v>
      </c>
      <c r="E52" s="4">
        <v>2800.05</v>
      </c>
      <c r="F52" s="4">
        <v>0</v>
      </c>
      <c r="G52" s="4">
        <v>0</v>
      </c>
      <c r="H52" s="4">
        <v>0</v>
      </c>
      <c r="I52" s="4">
        <v>0</v>
      </c>
      <c r="J52" s="4">
        <v>2800.05</v>
      </c>
      <c r="K52" s="4">
        <v>0</v>
      </c>
      <c r="L52" s="4">
        <v>55.23</v>
      </c>
      <c r="M52" s="4">
        <v>0</v>
      </c>
      <c r="N52" s="4">
        <v>0</v>
      </c>
      <c r="O52" s="5">
        <v>-0.15</v>
      </c>
      <c r="P52" s="4">
        <v>0</v>
      </c>
      <c r="Q52" s="4">
        <v>0</v>
      </c>
      <c r="R52" s="4">
        <v>0</v>
      </c>
      <c r="S52" s="103">
        <v>0</v>
      </c>
      <c r="T52" s="5">
        <v>-55.23</v>
      </c>
      <c r="U52" s="4">
        <v>-0.15</v>
      </c>
      <c r="V52" s="4">
        <v>2800.2</v>
      </c>
    </row>
    <row r="53" spans="1:23" x14ac:dyDescent="0.2">
      <c r="A53" s="3" t="s">
        <v>28</v>
      </c>
      <c r="B53" s="17" t="s">
        <v>134</v>
      </c>
      <c r="C53" s="17" t="s">
        <v>91</v>
      </c>
      <c r="D53" s="17" t="s">
        <v>86</v>
      </c>
      <c r="E53" s="4">
        <v>3500.1</v>
      </c>
      <c r="F53" s="4">
        <v>0</v>
      </c>
      <c r="G53" s="4">
        <v>0</v>
      </c>
      <c r="H53" s="4">
        <v>0</v>
      </c>
      <c r="I53" s="4">
        <v>0</v>
      </c>
      <c r="J53" s="4">
        <v>3500.1</v>
      </c>
      <c r="K53" s="4">
        <v>0</v>
      </c>
      <c r="L53" s="4">
        <v>151.66999999999999</v>
      </c>
      <c r="M53" s="4">
        <v>0</v>
      </c>
      <c r="N53" s="4">
        <v>0</v>
      </c>
      <c r="O53" s="5">
        <v>-0.1</v>
      </c>
      <c r="P53" s="4">
        <v>0</v>
      </c>
      <c r="Q53" s="4">
        <v>0</v>
      </c>
      <c r="R53" s="4">
        <v>0</v>
      </c>
      <c r="S53" s="103">
        <v>0</v>
      </c>
      <c r="T53" s="5">
        <v>-151.66999999999999</v>
      </c>
      <c r="U53" s="4">
        <v>-0.1</v>
      </c>
      <c r="V53" s="4">
        <v>3500.2</v>
      </c>
    </row>
    <row r="54" spans="1:23" x14ac:dyDescent="0.2">
      <c r="A54" s="3" t="s">
        <v>29</v>
      </c>
      <c r="B54" s="17" t="s">
        <v>135</v>
      </c>
      <c r="C54" s="17" t="s">
        <v>92</v>
      </c>
      <c r="D54" s="17" t="s">
        <v>93</v>
      </c>
      <c r="E54" s="4">
        <v>2500.0500000000002</v>
      </c>
      <c r="F54" s="4">
        <v>0</v>
      </c>
      <c r="G54" s="4">
        <v>0</v>
      </c>
      <c r="H54" s="4">
        <v>0</v>
      </c>
      <c r="I54" s="4">
        <v>0</v>
      </c>
      <c r="J54" s="4">
        <v>2500.0500000000002</v>
      </c>
      <c r="K54" s="4">
        <v>0</v>
      </c>
      <c r="L54" s="4">
        <v>7.67</v>
      </c>
      <c r="M54" s="4">
        <v>0</v>
      </c>
      <c r="N54" s="4">
        <v>0</v>
      </c>
      <c r="O54" s="4">
        <v>0.05</v>
      </c>
      <c r="P54" s="4">
        <v>0</v>
      </c>
      <c r="Q54" s="4">
        <v>0</v>
      </c>
      <c r="R54" s="4">
        <v>0</v>
      </c>
      <c r="S54" s="103">
        <v>0</v>
      </c>
      <c r="T54" s="5">
        <v>-7.67</v>
      </c>
      <c r="U54" s="4">
        <v>0.05</v>
      </c>
      <c r="V54" s="4">
        <v>2500</v>
      </c>
    </row>
    <row r="55" spans="1:23" x14ac:dyDescent="0.2">
      <c r="A55" s="3" t="s">
        <v>30</v>
      </c>
      <c r="B55" s="17" t="s">
        <v>136</v>
      </c>
      <c r="C55" s="17" t="s">
        <v>94</v>
      </c>
      <c r="D55" s="17" t="s">
        <v>95</v>
      </c>
      <c r="E55" s="4">
        <v>3000</v>
      </c>
      <c r="F55" s="4">
        <v>0</v>
      </c>
      <c r="G55" s="4">
        <v>0</v>
      </c>
      <c r="H55" s="4">
        <v>0</v>
      </c>
      <c r="I55" s="4">
        <v>0</v>
      </c>
      <c r="J55" s="4">
        <v>3000</v>
      </c>
      <c r="K55" s="4">
        <v>0</v>
      </c>
      <c r="L55" s="4">
        <v>76.98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103">
        <v>0</v>
      </c>
      <c r="T55" s="5">
        <v>-76.98</v>
      </c>
      <c r="U55" s="4">
        <v>0</v>
      </c>
      <c r="V55" s="4">
        <v>3000</v>
      </c>
    </row>
    <row r="56" spans="1:23" x14ac:dyDescent="0.2">
      <c r="A56" s="3" t="s">
        <v>31</v>
      </c>
      <c r="B56" s="17" t="s">
        <v>137</v>
      </c>
      <c r="C56" s="17" t="s">
        <v>96</v>
      </c>
      <c r="D56" s="17" t="s">
        <v>97</v>
      </c>
      <c r="E56" s="4">
        <v>15000</v>
      </c>
      <c r="F56" s="4">
        <v>0</v>
      </c>
      <c r="G56" s="4">
        <v>0</v>
      </c>
      <c r="H56" s="4">
        <v>0</v>
      </c>
      <c r="I56" s="4">
        <v>0</v>
      </c>
      <c r="J56" s="4">
        <v>15000</v>
      </c>
      <c r="K56" s="4">
        <v>0</v>
      </c>
      <c r="L56" s="4">
        <v>2759.37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103">
        <v>0</v>
      </c>
      <c r="T56" s="5">
        <v>-2759.37</v>
      </c>
      <c r="U56" s="4">
        <v>0</v>
      </c>
      <c r="V56" s="4">
        <v>15000</v>
      </c>
    </row>
    <row r="57" spans="1:23" x14ac:dyDescent="0.2">
      <c r="A57" s="3" t="s">
        <v>32</v>
      </c>
      <c r="B57" s="17" t="s">
        <v>138</v>
      </c>
      <c r="C57" s="17" t="s">
        <v>98</v>
      </c>
      <c r="D57" s="17" t="s">
        <v>99</v>
      </c>
      <c r="E57" s="4">
        <v>3266.69</v>
      </c>
      <c r="F57" s="4">
        <v>0</v>
      </c>
      <c r="G57" s="4">
        <v>0</v>
      </c>
      <c r="H57" s="4">
        <v>0</v>
      </c>
      <c r="I57" s="4">
        <v>0</v>
      </c>
      <c r="J57" s="4">
        <v>3266.69</v>
      </c>
      <c r="K57" s="4">
        <v>0</v>
      </c>
      <c r="L57" s="4">
        <v>126.27</v>
      </c>
      <c r="M57" s="4">
        <v>0</v>
      </c>
      <c r="N57" s="4">
        <v>0</v>
      </c>
      <c r="O57" s="4">
        <v>0.09</v>
      </c>
      <c r="P57" s="4">
        <v>0</v>
      </c>
      <c r="Q57" s="4">
        <v>0</v>
      </c>
      <c r="R57" s="4">
        <v>0</v>
      </c>
      <c r="S57" s="103">
        <v>0</v>
      </c>
      <c r="T57" s="5">
        <v>-126.27</v>
      </c>
      <c r="U57" s="4">
        <v>0.09</v>
      </c>
      <c r="V57" s="4">
        <v>3266.6</v>
      </c>
    </row>
    <row r="58" spans="1:23" x14ac:dyDescent="0.2">
      <c r="A58" s="3" t="s">
        <v>33</v>
      </c>
      <c r="B58" s="17" t="s">
        <v>139</v>
      </c>
      <c r="C58" s="17" t="s">
        <v>89</v>
      </c>
      <c r="D58" s="17" t="s">
        <v>90</v>
      </c>
      <c r="E58" s="4">
        <v>1633.38</v>
      </c>
      <c r="F58" s="4">
        <v>0</v>
      </c>
      <c r="G58" s="4">
        <v>0</v>
      </c>
      <c r="H58" s="4">
        <v>0</v>
      </c>
      <c r="I58" s="4">
        <v>0</v>
      </c>
      <c r="J58" s="4">
        <v>1633.38</v>
      </c>
      <c r="K58" s="5">
        <v>-107.07</v>
      </c>
      <c r="L58" s="4">
        <v>0</v>
      </c>
      <c r="M58" s="4">
        <v>0</v>
      </c>
      <c r="N58" s="4">
        <v>0</v>
      </c>
      <c r="O58" s="5">
        <v>-0.15</v>
      </c>
      <c r="P58" s="4">
        <v>0</v>
      </c>
      <c r="Q58" s="4">
        <v>0</v>
      </c>
      <c r="R58" s="4">
        <v>0</v>
      </c>
      <c r="S58" s="103">
        <v>0</v>
      </c>
      <c r="T58" s="4">
        <v>0</v>
      </c>
      <c r="U58" s="4">
        <v>-107.22</v>
      </c>
      <c r="V58" s="4">
        <v>1740.6</v>
      </c>
      <c r="W58" s="67"/>
    </row>
    <row r="59" spans="1:23" x14ac:dyDescent="0.2">
      <c r="A59" s="3" t="s">
        <v>34</v>
      </c>
      <c r="B59" s="17" t="s">
        <v>140</v>
      </c>
      <c r="C59" s="17" t="s">
        <v>100</v>
      </c>
      <c r="D59" s="17" t="s">
        <v>88</v>
      </c>
      <c r="E59" s="4">
        <v>2000.1</v>
      </c>
      <c r="F59" s="4">
        <v>0</v>
      </c>
      <c r="G59" s="4">
        <v>0</v>
      </c>
      <c r="H59" s="4">
        <v>0</v>
      </c>
      <c r="I59" s="4">
        <v>0</v>
      </c>
      <c r="J59" s="4">
        <v>2000.1</v>
      </c>
      <c r="K59" s="5">
        <v>-71.680000000000007</v>
      </c>
      <c r="L59" s="4">
        <v>0</v>
      </c>
      <c r="M59" s="4">
        <v>0</v>
      </c>
      <c r="N59" s="4">
        <v>0</v>
      </c>
      <c r="O59" s="5">
        <v>-0.02</v>
      </c>
      <c r="P59" s="4">
        <v>0</v>
      </c>
      <c r="Q59" s="4">
        <v>0</v>
      </c>
      <c r="R59" s="4">
        <v>0</v>
      </c>
      <c r="S59" s="103">
        <v>0</v>
      </c>
      <c r="T59" s="4">
        <v>0</v>
      </c>
      <c r="U59" s="4">
        <v>-71.7</v>
      </c>
      <c r="V59" s="4">
        <v>2071.8000000000002</v>
      </c>
    </row>
    <row r="60" spans="1:23" x14ac:dyDescent="0.2">
      <c r="A60" s="3" t="s">
        <v>36</v>
      </c>
      <c r="B60" s="17" t="s">
        <v>142</v>
      </c>
      <c r="C60" s="17" t="s">
        <v>102</v>
      </c>
      <c r="D60" s="17" t="s">
        <v>103</v>
      </c>
      <c r="E60" s="4">
        <v>3500.1</v>
      </c>
      <c r="F60" s="4">
        <v>0</v>
      </c>
      <c r="G60" s="4">
        <v>0</v>
      </c>
      <c r="H60" s="4">
        <v>0</v>
      </c>
      <c r="I60" s="4">
        <v>0</v>
      </c>
      <c r="J60" s="4">
        <v>3500.1</v>
      </c>
      <c r="K60" s="4">
        <v>0</v>
      </c>
      <c r="L60" s="4">
        <v>151.66999999999999</v>
      </c>
      <c r="M60" s="4">
        <v>0</v>
      </c>
      <c r="N60" s="4">
        <v>0</v>
      </c>
      <c r="O60" s="5">
        <v>-0.1</v>
      </c>
      <c r="P60" s="4">
        <v>0</v>
      </c>
      <c r="Q60" s="4">
        <v>0</v>
      </c>
      <c r="R60" s="4">
        <v>0</v>
      </c>
      <c r="S60" s="103">
        <v>0</v>
      </c>
      <c r="T60" s="5">
        <v>-151.66999999999999</v>
      </c>
      <c r="U60" s="4">
        <v>-0.1</v>
      </c>
      <c r="V60" s="4">
        <v>3500.2</v>
      </c>
    </row>
    <row r="61" spans="1:23" x14ac:dyDescent="0.2">
      <c r="A61" s="3" t="s">
        <v>37</v>
      </c>
      <c r="B61" s="17" t="s">
        <v>143</v>
      </c>
      <c r="C61" s="17" t="s">
        <v>121</v>
      </c>
      <c r="D61" s="17" t="s">
        <v>86</v>
      </c>
      <c r="E61" s="4">
        <v>4000.05</v>
      </c>
      <c r="F61" s="4">
        <v>0</v>
      </c>
      <c r="G61" s="4">
        <v>0</v>
      </c>
      <c r="H61" s="4">
        <v>0</v>
      </c>
      <c r="I61" s="4">
        <v>0</v>
      </c>
      <c r="J61" s="4">
        <v>4000.05</v>
      </c>
      <c r="K61" s="4">
        <v>0</v>
      </c>
      <c r="L61" s="4">
        <v>349.04</v>
      </c>
      <c r="M61" s="4">
        <v>0</v>
      </c>
      <c r="N61" s="4">
        <v>0</v>
      </c>
      <c r="O61" s="4">
        <v>0.05</v>
      </c>
      <c r="P61" s="4">
        <v>0</v>
      </c>
      <c r="Q61" s="4">
        <v>0</v>
      </c>
      <c r="R61" s="4">
        <v>0</v>
      </c>
      <c r="S61" s="103">
        <v>0</v>
      </c>
      <c r="T61" s="5">
        <v>-349.04</v>
      </c>
      <c r="U61" s="4">
        <v>0.05</v>
      </c>
      <c r="V61" s="4">
        <v>4000</v>
      </c>
    </row>
    <row r="62" spans="1:23" x14ac:dyDescent="0.2">
      <c r="A62" s="3" t="s">
        <v>38</v>
      </c>
      <c r="B62" s="17" t="s">
        <v>144</v>
      </c>
      <c r="C62" s="17" t="s">
        <v>99</v>
      </c>
      <c r="D62" s="17" t="s">
        <v>99</v>
      </c>
      <c r="E62" s="4">
        <v>2800.05</v>
      </c>
      <c r="F62" s="4">
        <v>0</v>
      </c>
      <c r="G62" s="4">
        <v>0</v>
      </c>
      <c r="H62" s="4">
        <v>0</v>
      </c>
      <c r="I62" s="4">
        <v>0</v>
      </c>
      <c r="J62" s="4">
        <v>2800.05</v>
      </c>
      <c r="K62" s="4">
        <v>0</v>
      </c>
      <c r="L62" s="4">
        <v>55.23</v>
      </c>
      <c r="M62" s="4">
        <v>0</v>
      </c>
      <c r="N62" s="4">
        <v>0</v>
      </c>
      <c r="O62" s="5">
        <v>-0.15</v>
      </c>
      <c r="P62" s="4">
        <v>0</v>
      </c>
      <c r="Q62" s="4">
        <v>0</v>
      </c>
      <c r="R62" s="4">
        <v>0</v>
      </c>
      <c r="S62" s="103">
        <v>0</v>
      </c>
      <c r="T62" s="5">
        <v>-55.23</v>
      </c>
      <c r="U62" s="4">
        <v>-0.15</v>
      </c>
      <c r="V62" s="4">
        <v>2800.2</v>
      </c>
    </row>
    <row r="63" spans="1:23" x14ac:dyDescent="0.2">
      <c r="A63" s="3" t="s">
        <v>39</v>
      </c>
      <c r="B63" s="17" t="s">
        <v>145</v>
      </c>
      <c r="C63" s="17" t="s">
        <v>122</v>
      </c>
      <c r="D63" s="17" t="s">
        <v>104</v>
      </c>
      <c r="E63" s="4">
        <v>3000</v>
      </c>
      <c r="F63" s="4">
        <v>0</v>
      </c>
      <c r="G63" s="4">
        <v>0</v>
      </c>
      <c r="H63" s="4">
        <v>0</v>
      </c>
      <c r="I63" s="4">
        <v>0</v>
      </c>
      <c r="J63" s="4">
        <v>3000</v>
      </c>
      <c r="K63" s="4">
        <v>0</v>
      </c>
      <c r="L63" s="4">
        <v>76.98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103">
        <v>0</v>
      </c>
      <c r="T63" s="5">
        <v>-76.98</v>
      </c>
      <c r="U63" s="4">
        <v>0</v>
      </c>
      <c r="V63" s="4">
        <v>3000</v>
      </c>
    </row>
    <row r="64" spans="1:23" x14ac:dyDescent="0.2">
      <c r="A64" s="3" t="s">
        <v>40</v>
      </c>
      <c r="B64" s="17" t="s">
        <v>146</v>
      </c>
      <c r="C64" s="17" t="s">
        <v>105</v>
      </c>
      <c r="D64" s="17" t="s">
        <v>86</v>
      </c>
      <c r="E64" s="4">
        <v>4500</v>
      </c>
      <c r="F64" s="4">
        <v>0</v>
      </c>
      <c r="G64" s="4">
        <v>0</v>
      </c>
      <c r="H64" s="4">
        <v>0</v>
      </c>
      <c r="I64" s="4">
        <v>0</v>
      </c>
      <c r="J64" s="4">
        <v>4500</v>
      </c>
      <c r="K64" s="4">
        <v>0</v>
      </c>
      <c r="L64" s="4">
        <v>433.94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103">
        <v>0</v>
      </c>
      <c r="T64" s="5">
        <v>-433.94</v>
      </c>
      <c r="U64" s="4">
        <v>0</v>
      </c>
      <c r="V64" s="4">
        <v>4500</v>
      </c>
    </row>
    <row r="65" spans="1:22" x14ac:dyDescent="0.2">
      <c r="A65" s="3" t="s">
        <v>41</v>
      </c>
      <c r="B65" s="17" t="s">
        <v>147</v>
      </c>
      <c r="C65" s="17" t="s">
        <v>106</v>
      </c>
      <c r="D65" s="17" t="s">
        <v>106</v>
      </c>
      <c r="E65" s="4">
        <v>2000.1</v>
      </c>
      <c r="F65" s="4">
        <v>0</v>
      </c>
      <c r="G65" s="4">
        <v>0</v>
      </c>
      <c r="H65" s="4">
        <v>0</v>
      </c>
      <c r="I65" s="4">
        <v>0</v>
      </c>
      <c r="J65" s="4">
        <v>2000.1</v>
      </c>
      <c r="K65" s="5">
        <v>-71.680000000000007</v>
      </c>
      <c r="L65" s="4">
        <v>0</v>
      </c>
      <c r="M65" s="4">
        <v>0</v>
      </c>
      <c r="N65" s="4">
        <v>0</v>
      </c>
      <c r="O65" s="5">
        <v>-0.02</v>
      </c>
      <c r="P65" s="4">
        <v>0</v>
      </c>
      <c r="Q65" s="4">
        <v>0</v>
      </c>
      <c r="R65" s="4">
        <v>0</v>
      </c>
      <c r="S65" s="103">
        <v>0</v>
      </c>
      <c r="T65" s="4">
        <v>0</v>
      </c>
      <c r="U65" s="4">
        <v>-71.7</v>
      </c>
      <c r="V65" s="4">
        <v>2071.8000000000002</v>
      </c>
    </row>
    <row r="66" spans="1:22" x14ac:dyDescent="0.2">
      <c r="A66" s="3" t="s">
        <v>42</v>
      </c>
      <c r="B66" s="17" t="s">
        <v>148</v>
      </c>
      <c r="C66" s="17" t="s">
        <v>123</v>
      </c>
      <c r="D66" s="17" t="s">
        <v>93</v>
      </c>
      <c r="E66" s="4">
        <v>4000.05</v>
      </c>
      <c r="F66" s="4">
        <v>0</v>
      </c>
      <c r="G66" s="4">
        <v>0</v>
      </c>
      <c r="H66" s="4">
        <v>0</v>
      </c>
      <c r="I66" s="4">
        <v>0</v>
      </c>
      <c r="J66" s="4">
        <v>4000.05</v>
      </c>
      <c r="K66" s="4">
        <v>0</v>
      </c>
      <c r="L66" s="4">
        <v>349.04</v>
      </c>
      <c r="M66" s="4">
        <v>0</v>
      </c>
      <c r="N66" s="4">
        <v>0</v>
      </c>
      <c r="O66" s="4">
        <v>0.05</v>
      </c>
      <c r="P66" s="4">
        <v>0</v>
      </c>
      <c r="Q66" s="4">
        <v>0</v>
      </c>
      <c r="R66" s="4">
        <v>0</v>
      </c>
      <c r="S66" s="103">
        <v>0</v>
      </c>
      <c r="T66" s="5">
        <v>-349.04</v>
      </c>
      <c r="U66" s="4">
        <v>0.05</v>
      </c>
      <c r="V66" s="4">
        <v>4000</v>
      </c>
    </row>
    <row r="67" spans="1:22" x14ac:dyDescent="0.2">
      <c r="A67" s="3" t="s">
        <v>43</v>
      </c>
      <c r="B67" s="17" t="s">
        <v>149</v>
      </c>
      <c r="C67" s="17" t="s">
        <v>107</v>
      </c>
      <c r="D67" s="17" t="s">
        <v>108</v>
      </c>
      <c r="E67" s="4">
        <v>2500.0500000000002</v>
      </c>
      <c r="F67" s="4">
        <v>0</v>
      </c>
      <c r="G67" s="4">
        <v>0</v>
      </c>
      <c r="H67" s="4">
        <v>0</v>
      </c>
      <c r="I67" s="4">
        <v>0</v>
      </c>
      <c r="J67" s="4">
        <v>2500.0500000000002</v>
      </c>
      <c r="K67" s="4">
        <v>0</v>
      </c>
      <c r="L67" s="4">
        <v>7.67</v>
      </c>
      <c r="M67" s="4">
        <v>0</v>
      </c>
      <c r="N67" s="4">
        <v>0</v>
      </c>
      <c r="O67" s="5">
        <v>-0.15</v>
      </c>
      <c r="P67" s="4">
        <v>0</v>
      </c>
      <c r="Q67" s="4">
        <v>0</v>
      </c>
      <c r="R67" s="4">
        <v>0</v>
      </c>
      <c r="S67" s="103">
        <v>0</v>
      </c>
      <c r="T67" s="5">
        <v>-7.67</v>
      </c>
      <c r="U67" s="4">
        <v>-0.15</v>
      </c>
      <c r="V67" s="4">
        <v>2500.1999999999998</v>
      </c>
    </row>
    <row r="68" spans="1:22" x14ac:dyDescent="0.2">
      <c r="A68" s="3" t="s">
        <v>44</v>
      </c>
      <c r="B68" s="17" t="s">
        <v>150</v>
      </c>
      <c r="C68" s="17" t="s">
        <v>109</v>
      </c>
      <c r="D68" s="17" t="s">
        <v>90</v>
      </c>
      <c r="E68" s="4">
        <v>1999.95</v>
      </c>
      <c r="F68" s="4">
        <v>0</v>
      </c>
      <c r="G68" s="4">
        <v>0</v>
      </c>
      <c r="H68" s="4">
        <v>0</v>
      </c>
      <c r="I68" s="4">
        <v>0</v>
      </c>
      <c r="J68" s="4">
        <v>1999.95</v>
      </c>
      <c r="K68" s="5">
        <v>-71.69</v>
      </c>
      <c r="L68" s="4">
        <v>0</v>
      </c>
      <c r="M68" s="4">
        <v>0</v>
      </c>
      <c r="N68" s="4">
        <v>0</v>
      </c>
      <c r="O68" s="5">
        <v>-0.16</v>
      </c>
      <c r="P68" s="4">
        <v>0</v>
      </c>
      <c r="Q68" s="4">
        <v>0</v>
      </c>
      <c r="R68" s="4">
        <v>0</v>
      </c>
      <c r="S68" s="103">
        <v>0</v>
      </c>
      <c r="T68" s="4">
        <v>0</v>
      </c>
      <c r="U68" s="4">
        <v>-71.849999999999994</v>
      </c>
      <c r="V68" s="4">
        <v>2071.8000000000002</v>
      </c>
    </row>
    <row r="69" spans="1:22" x14ac:dyDescent="0.2">
      <c r="A69" s="3" t="s">
        <v>45</v>
      </c>
      <c r="B69" s="17" t="s">
        <v>151</v>
      </c>
      <c r="C69" s="17" t="s">
        <v>110</v>
      </c>
      <c r="D69" s="17" t="s">
        <v>124</v>
      </c>
      <c r="E69" s="4">
        <v>7000.05</v>
      </c>
      <c r="F69" s="4">
        <v>0</v>
      </c>
      <c r="G69" s="4">
        <v>0</v>
      </c>
      <c r="H69" s="4">
        <v>0</v>
      </c>
      <c r="I69" s="4">
        <v>0</v>
      </c>
      <c r="J69" s="4">
        <v>7000.05</v>
      </c>
      <c r="K69" s="4">
        <v>0</v>
      </c>
      <c r="L69" s="4">
        <v>947.95</v>
      </c>
      <c r="M69" s="4">
        <v>0</v>
      </c>
      <c r="N69" s="4">
        <v>0</v>
      </c>
      <c r="O69" s="4">
        <v>0.05</v>
      </c>
      <c r="P69" s="4">
        <v>0</v>
      </c>
      <c r="Q69" s="4">
        <v>0</v>
      </c>
      <c r="R69" s="4">
        <v>0</v>
      </c>
      <c r="S69" s="103">
        <v>0</v>
      </c>
      <c r="T69" s="5">
        <v>-947.95</v>
      </c>
      <c r="U69" s="4">
        <v>0.05</v>
      </c>
      <c r="V69" s="4">
        <v>7000</v>
      </c>
    </row>
    <row r="70" spans="1:22" ht="12" thickBot="1" x14ac:dyDescent="0.25">
      <c r="A70" s="6" t="s">
        <v>46</v>
      </c>
      <c r="B70" s="27" t="s">
        <v>152</v>
      </c>
      <c r="C70" s="27" t="s">
        <v>111</v>
      </c>
      <c r="D70" s="27" t="s">
        <v>86</v>
      </c>
      <c r="E70" s="7">
        <v>2800.05</v>
      </c>
      <c r="F70" s="7">
        <v>0</v>
      </c>
      <c r="G70" s="7">
        <v>0</v>
      </c>
      <c r="H70" s="7">
        <v>0</v>
      </c>
      <c r="I70" s="7">
        <v>0</v>
      </c>
      <c r="J70" s="7">
        <v>2800.05</v>
      </c>
      <c r="K70" s="7">
        <v>0</v>
      </c>
      <c r="L70" s="7">
        <v>55.23</v>
      </c>
      <c r="M70" s="7">
        <v>0</v>
      </c>
      <c r="N70" s="7">
        <v>0</v>
      </c>
      <c r="O70" s="8">
        <v>-0.15</v>
      </c>
      <c r="P70" s="7">
        <v>0</v>
      </c>
      <c r="Q70" s="7">
        <v>0</v>
      </c>
      <c r="R70" s="7">
        <v>0</v>
      </c>
      <c r="S70" s="103">
        <v>0</v>
      </c>
      <c r="T70" s="8">
        <v>-55.23</v>
      </c>
      <c r="U70" s="7">
        <v>-0.15</v>
      </c>
      <c r="V70" s="7">
        <v>2800.2</v>
      </c>
    </row>
    <row r="71" spans="1:22" ht="12" thickBot="1" x14ac:dyDescent="0.25">
      <c r="A71" s="184" t="s">
        <v>119</v>
      </c>
      <c r="B71" s="185"/>
      <c r="C71" s="185"/>
      <c r="D71" s="186"/>
      <c r="E71" s="28">
        <v>96018.47</v>
      </c>
      <c r="F71" s="28">
        <v>284.35000000000002</v>
      </c>
      <c r="G71" s="28">
        <v>3703</v>
      </c>
      <c r="H71" s="28">
        <v>2017.8</v>
      </c>
      <c r="I71" s="28">
        <v>585</v>
      </c>
      <c r="J71" s="28">
        <v>102608.62</v>
      </c>
      <c r="K71" s="28">
        <v>-322.12</v>
      </c>
      <c r="L71" s="28">
        <v>8482.92</v>
      </c>
      <c r="M71" s="28">
        <v>242.18</v>
      </c>
      <c r="N71" s="28">
        <v>4275</v>
      </c>
      <c r="O71" s="28">
        <v>-0.56999999999999995</v>
      </c>
      <c r="P71" s="28">
        <v>1331.66</v>
      </c>
      <c r="Q71" s="28">
        <v>726.52</v>
      </c>
      <c r="R71" s="28">
        <v>484.35</v>
      </c>
      <c r="S71" s="28">
        <f>SUM(S45:S70)</f>
        <v>0</v>
      </c>
      <c r="T71" s="28">
        <v>-8482.92</v>
      </c>
      <c r="U71" s="28">
        <v>6737.02</v>
      </c>
      <c r="V71" s="28">
        <v>95871.6</v>
      </c>
    </row>
    <row r="72" spans="1:22" x14ac:dyDescent="0.2">
      <c r="J72" s="67"/>
      <c r="U72" s="67"/>
    </row>
    <row r="73" spans="1:22" s="52" customFormat="1" x14ac:dyDescent="0.2">
      <c r="J73" s="67"/>
      <c r="U73" s="67"/>
    </row>
    <row r="74" spans="1:22" s="52" customFormat="1" x14ac:dyDescent="0.2">
      <c r="J74" s="67"/>
      <c r="U74" s="67"/>
    </row>
    <row r="75" spans="1:22" s="52" customFormat="1" x14ac:dyDescent="0.2">
      <c r="J75" s="67"/>
      <c r="U75" s="67"/>
    </row>
    <row r="76" spans="1:22" s="52" customFormat="1" x14ac:dyDescent="0.2">
      <c r="J76" s="67"/>
      <c r="U76" s="67"/>
    </row>
    <row r="77" spans="1:22" s="52" customFormat="1" x14ac:dyDescent="0.2">
      <c r="J77" s="67"/>
      <c r="U77" s="67"/>
    </row>
    <row r="78" spans="1:22" s="52" customFormat="1" x14ac:dyDescent="0.2">
      <c r="J78" s="67"/>
      <c r="U78" s="67"/>
    </row>
    <row r="79" spans="1:22" s="52" customFormat="1" x14ac:dyDescent="0.2">
      <c r="J79" s="67"/>
      <c r="U79" s="67"/>
    </row>
    <row r="80" spans="1:22" s="52" customFormat="1" x14ac:dyDescent="0.2">
      <c r="J80" s="67"/>
      <c r="U80" s="67"/>
    </row>
    <row r="81" spans="1:22" s="52" customFormat="1" x14ac:dyDescent="0.2">
      <c r="J81" s="67"/>
      <c r="U81" s="67"/>
    </row>
    <row r="82" spans="1:22" s="52" customFormat="1" x14ac:dyDescent="0.2">
      <c r="J82" s="67"/>
      <c r="U82" s="67"/>
    </row>
    <row r="83" spans="1:22" s="52" customFormat="1" x14ac:dyDescent="0.2">
      <c r="J83" s="67"/>
      <c r="U83" s="67"/>
    </row>
    <row r="85" spans="1:22" s="52" customFormat="1" ht="35.25" customHeight="1" thickBot="1" x14ac:dyDescent="0.25">
      <c r="A85" s="188" t="s">
        <v>153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 t="s">
        <v>153</v>
      </c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</row>
    <row r="86" spans="1:22" ht="34.5" thickBot="1" x14ac:dyDescent="0.25">
      <c r="A86" s="9" t="s">
        <v>0</v>
      </c>
      <c r="B86" s="10" t="s">
        <v>1</v>
      </c>
      <c r="C86" s="10" t="s">
        <v>79</v>
      </c>
      <c r="D86" s="10" t="s">
        <v>80</v>
      </c>
      <c r="E86" s="10" t="s">
        <v>2</v>
      </c>
      <c r="F86" s="10" t="s">
        <v>3</v>
      </c>
      <c r="G86" s="10" t="s">
        <v>4</v>
      </c>
      <c r="H86" s="10" t="s">
        <v>5</v>
      </c>
      <c r="I86" s="10" t="s">
        <v>6</v>
      </c>
      <c r="J86" s="11" t="s">
        <v>7</v>
      </c>
      <c r="K86" s="10" t="s">
        <v>8</v>
      </c>
      <c r="L86" s="10" t="s">
        <v>9</v>
      </c>
      <c r="M86" s="10" t="s">
        <v>10</v>
      </c>
      <c r="N86" s="10" t="s">
        <v>11</v>
      </c>
      <c r="O86" s="10" t="s">
        <v>12</v>
      </c>
      <c r="P86" s="10" t="s">
        <v>13</v>
      </c>
      <c r="Q86" s="10" t="s">
        <v>14</v>
      </c>
      <c r="R86" s="10" t="s">
        <v>15</v>
      </c>
      <c r="S86" s="10" t="s">
        <v>16</v>
      </c>
      <c r="T86" s="10" t="s">
        <v>17</v>
      </c>
      <c r="U86" s="11" t="s">
        <v>18</v>
      </c>
      <c r="V86" s="12" t="s">
        <v>19</v>
      </c>
    </row>
    <row r="87" spans="1:22" x14ac:dyDescent="0.2">
      <c r="A87" s="3" t="s">
        <v>20</v>
      </c>
      <c r="B87" s="17" t="s">
        <v>126</v>
      </c>
      <c r="C87" s="17" t="s">
        <v>81</v>
      </c>
      <c r="D87" s="17" t="s">
        <v>82</v>
      </c>
      <c r="E87" s="21">
        <f t="shared" ref="E87:V87" si="0">E3+E45</f>
        <v>9534.2999999999993</v>
      </c>
      <c r="F87" s="21">
        <f t="shared" si="0"/>
        <v>0</v>
      </c>
      <c r="G87" s="21">
        <f t="shared" si="0"/>
        <v>1058</v>
      </c>
      <c r="H87" s="21">
        <f t="shared" si="0"/>
        <v>758.18</v>
      </c>
      <c r="I87" s="21">
        <f t="shared" si="0"/>
        <v>0</v>
      </c>
      <c r="J87" s="21">
        <f t="shared" si="0"/>
        <v>11350.48</v>
      </c>
      <c r="K87" s="21">
        <f t="shared" si="0"/>
        <v>0</v>
      </c>
      <c r="L87" s="21">
        <f t="shared" si="0"/>
        <v>1329.94</v>
      </c>
      <c r="M87" s="21">
        <f t="shared" si="0"/>
        <v>95.34</v>
      </c>
      <c r="N87" s="21">
        <f t="shared" si="0"/>
        <v>0</v>
      </c>
      <c r="O87" s="21">
        <f t="shared" si="0"/>
        <v>1.9999999999999997E-2</v>
      </c>
      <c r="P87" s="21">
        <f t="shared" si="0"/>
        <v>524.39</v>
      </c>
      <c r="Q87" s="21">
        <f t="shared" si="0"/>
        <v>286.02999999999997</v>
      </c>
      <c r="R87" s="21">
        <f t="shared" si="0"/>
        <v>158.9</v>
      </c>
      <c r="S87" s="21">
        <f t="shared" si="0"/>
        <v>84</v>
      </c>
      <c r="T87" s="21">
        <f t="shared" si="0"/>
        <v>-1329.94</v>
      </c>
      <c r="U87" s="21">
        <f t="shared" si="0"/>
        <v>1148.68</v>
      </c>
      <c r="V87" s="21">
        <f t="shared" si="0"/>
        <v>10201.799999999999</v>
      </c>
    </row>
    <row r="88" spans="1:22" x14ac:dyDescent="0.2">
      <c r="A88" s="3" t="s">
        <v>21</v>
      </c>
      <c r="B88" s="17" t="s">
        <v>127</v>
      </c>
      <c r="C88" s="17" t="s">
        <v>83</v>
      </c>
      <c r="D88" s="17" t="s">
        <v>82</v>
      </c>
      <c r="E88" s="21">
        <f t="shared" ref="E88:V88" si="1">E4+E46</f>
        <v>8814.2999999999993</v>
      </c>
      <c r="F88" s="21">
        <f t="shared" si="1"/>
        <v>88.14</v>
      </c>
      <c r="G88" s="21">
        <f t="shared" si="1"/>
        <v>1058</v>
      </c>
      <c r="H88" s="21">
        <f t="shared" si="1"/>
        <v>758.18</v>
      </c>
      <c r="I88" s="21">
        <f t="shared" si="1"/>
        <v>130</v>
      </c>
      <c r="J88" s="21">
        <f t="shared" si="1"/>
        <v>10848.619999999999</v>
      </c>
      <c r="K88" s="21">
        <f t="shared" si="1"/>
        <v>0</v>
      </c>
      <c r="L88" s="21">
        <f t="shared" si="1"/>
        <v>1222.74</v>
      </c>
      <c r="M88" s="21">
        <f t="shared" si="1"/>
        <v>88.14</v>
      </c>
      <c r="N88" s="21">
        <f t="shared" si="1"/>
        <v>1700</v>
      </c>
      <c r="O88" s="21">
        <f t="shared" si="1"/>
        <v>-1.9999999999999997E-2</v>
      </c>
      <c r="P88" s="21">
        <f t="shared" si="1"/>
        <v>484.78</v>
      </c>
      <c r="Q88" s="21">
        <f t="shared" si="1"/>
        <v>264.42</v>
      </c>
      <c r="R88" s="21">
        <f t="shared" si="1"/>
        <v>146.9</v>
      </c>
      <c r="S88" s="21">
        <f t="shared" si="1"/>
        <v>84</v>
      </c>
      <c r="T88" s="21">
        <f t="shared" si="1"/>
        <v>-1222.74</v>
      </c>
      <c r="U88" s="21">
        <f t="shared" si="1"/>
        <v>2768.2200000000003</v>
      </c>
      <c r="V88" s="21">
        <f t="shared" si="1"/>
        <v>8080.4000000000005</v>
      </c>
    </row>
    <row r="89" spans="1:22" x14ac:dyDescent="0.2">
      <c r="A89" s="3" t="s">
        <v>22</v>
      </c>
      <c r="B89" s="17" t="s">
        <v>128</v>
      </c>
      <c r="C89" s="17" t="s">
        <v>84</v>
      </c>
      <c r="D89" s="17" t="s">
        <v>82</v>
      </c>
      <c r="E89" s="21">
        <f t="shared" ref="E89:V89" si="2">E5+E47</f>
        <v>6095.4</v>
      </c>
      <c r="F89" s="21">
        <f t="shared" si="2"/>
        <v>60.95</v>
      </c>
      <c r="G89" s="21">
        <f t="shared" si="2"/>
        <v>1058</v>
      </c>
      <c r="H89" s="21">
        <f t="shared" si="2"/>
        <v>576.52</v>
      </c>
      <c r="I89" s="21">
        <f t="shared" si="2"/>
        <v>0</v>
      </c>
      <c r="J89" s="21">
        <f t="shared" si="2"/>
        <v>7790.87</v>
      </c>
      <c r="K89" s="21">
        <f t="shared" si="2"/>
        <v>0</v>
      </c>
      <c r="L89" s="21">
        <f t="shared" si="2"/>
        <v>664.6</v>
      </c>
      <c r="M89" s="21">
        <f t="shared" si="2"/>
        <v>60.96</v>
      </c>
      <c r="N89" s="21">
        <f t="shared" si="2"/>
        <v>2510</v>
      </c>
      <c r="O89" s="21">
        <f t="shared" si="2"/>
        <v>9.9999999999999985E-3</v>
      </c>
      <c r="P89" s="21">
        <f t="shared" si="2"/>
        <v>335.25</v>
      </c>
      <c r="Q89" s="21">
        <f t="shared" si="2"/>
        <v>182.86</v>
      </c>
      <c r="R89" s="21">
        <f t="shared" si="2"/>
        <v>101.59</v>
      </c>
      <c r="S89" s="21">
        <f t="shared" si="2"/>
        <v>84</v>
      </c>
      <c r="T89" s="21">
        <f t="shared" si="2"/>
        <v>-664.6</v>
      </c>
      <c r="U89" s="21">
        <f t="shared" si="2"/>
        <v>3274.67</v>
      </c>
      <c r="V89" s="21">
        <f t="shared" si="2"/>
        <v>4516.2000000000007</v>
      </c>
    </row>
    <row r="90" spans="1:22" x14ac:dyDescent="0.2">
      <c r="A90" s="3" t="s">
        <v>23</v>
      </c>
      <c r="B90" s="17" t="s">
        <v>129</v>
      </c>
      <c r="C90" s="17" t="s">
        <v>85</v>
      </c>
      <c r="D90" s="17" t="s">
        <v>86</v>
      </c>
      <c r="E90" s="21">
        <f t="shared" ref="E90:V90" si="3">E6+E48</f>
        <v>6346.8</v>
      </c>
      <c r="F90" s="21">
        <f t="shared" si="3"/>
        <v>63.47</v>
      </c>
      <c r="G90" s="21">
        <f t="shared" si="3"/>
        <v>1058</v>
      </c>
      <c r="H90" s="21">
        <f t="shared" si="3"/>
        <v>576.52</v>
      </c>
      <c r="I90" s="21">
        <f t="shared" si="3"/>
        <v>210</v>
      </c>
      <c r="J90" s="21">
        <f t="shared" si="3"/>
        <v>8254.7900000000009</v>
      </c>
      <c r="K90" s="21">
        <f t="shared" si="3"/>
        <v>0</v>
      </c>
      <c r="L90" s="21">
        <f t="shared" si="3"/>
        <v>738.82999999999993</v>
      </c>
      <c r="M90" s="21">
        <f t="shared" si="3"/>
        <v>63.46</v>
      </c>
      <c r="N90" s="21">
        <f t="shared" si="3"/>
        <v>0</v>
      </c>
      <c r="O90" s="21">
        <f t="shared" si="3"/>
        <v>0.08</v>
      </c>
      <c r="P90" s="21">
        <f t="shared" si="3"/>
        <v>349.07</v>
      </c>
      <c r="Q90" s="21">
        <f t="shared" si="3"/>
        <v>190.4</v>
      </c>
      <c r="R90" s="21">
        <f t="shared" si="3"/>
        <v>105.78</v>
      </c>
      <c r="S90" s="21">
        <f t="shared" si="3"/>
        <v>84</v>
      </c>
      <c r="T90" s="21">
        <f t="shared" si="3"/>
        <v>-738.82999999999993</v>
      </c>
      <c r="U90" s="21">
        <f t="shared" si="3"/>
        <v>792.79</v>
      </c>
      <c r="V90" s="21">
        <f t="shared" si="3"/>
        <v>7462</v>
      </c>
    </row>
    <row r="91" spans="1:22" x14ac:dyDescent="0.2">
      <c r="A91" s="3" t="s">
        <v>24</v>
      </c>
      <c r="B91" s="17" t="s">
        <v>130</v>
      </c>
      <c r="C91" s="17" t="s">
        <v>87</v>
      </c>
      <c r="D91" s="17" t="s">
        <v>86</v>
      </c>
      <c r="E91" s="21">
        <f t="shared" ref="E91:V91" si="4">E7+E49</f>
        <v>7179</v>
      </c>
      <c r="F91" s="21">
        <f t="shared" si="4"/>
        <v>143.58000000000001</v>
      </c>
      <c r="G91" s="21">
        <f t="shared" si="4"/>
        <v>1058</v>
      </c>
      <c r="H91" s="21">
        <f t="shared" si="4"/>
        <v>576.52</v>
      </c>
      <c r="I91" s="21">
        <f t="shared" si="4"/>
        <v>0</v>
      </c>
      <c r="J91" s="21">
        <f t="shared" si="4"/>
        <v>8957.1</v>
      </c>
      <c r="K91" s="21">
        <f t="shared" si="4"/>
        <v>0</v>
      </c>
      <c r="L91" s="21">
        <f t="shared" si="4"/>
        <v>860.2</v>
      </c>
      <c r="M91" s="21">
        <f t="shared" si="4"/>
        <v>71.8</v>
      </c>
      <c r="N91" s="21">
        <f t="shared" si="4"/>
        <v>2420</v>
      </c>
      <c r="O91" s="21">
        <f t="shared" si="4"/>
        <v>1.999999999999999E-2</v>
      </c>
      <c r="P91" s="21">
        <f t="shared" si="4"/>
        <v>394.85</v>
      </c>
      <c r="Q91" s="21">
        <f t="shared" si="4"/>
        <v>215.38</v>
      </c>
      <c r="R91" s="21">
        <f t="shared" si="4"/>
        <v>119.65</v>
      </c>
      <c r="S91" s="21">
        <f t="shared" si="4"/>
        <v>84</v>
      </c>
      <c r="T91" s="21">
        <f t="shared" si="4"/>
        <v>-860.2</v>
      </c>
      <c r="U91" s="21">
        <f t="shared" si="4"/>
        <v>3305.7</v>
      </c>
      <c r="V91" s="21">
        <f t="shared" si="4"/>
        <v>5651.4</v>
      </c>
    </row>
    <row r="92" spans="1:22" x14ac:dyDescent="0.2">
      <c r="A92" s="3" t="s">
        <v>25</v>
      </c>
      <c r="B92" s="17" t="s">
        <v>131</v>
      </c>
      <c r="C92" s="17" t="s">
        <v>87</v>
      </c>
      <c r="D92" s="17" t="s">
        <v>86</v>
      </c>
      <c r="E92" s="21">
        <f t="shared" ref="E92:V92" si="5">E8+E50</f>
        <v>6141.6</v>
      </c>
      <c r="F92" s="21">
        <f t="shared" si="5"/>
        <v>0</v>
      </c>
      <c r="G92" s="21">
        <f t="shared" si="5"/>
        <v>1058</v>
      </c>
      <c r="H92" s="21">
        <f t="shared" si="5"/>
        <v>394.84</v>
      </c>
      <c r="I92" s="21">
        <f t="shared" si="5"/>
        <v>180</v>
      </c>
      <c r="J92" s="21">
        <f t="shared" si="5"/>
        <v>7774.44</v>
      </c>
      <c r="K92" s="21">
        <f t="shared" si="5"/>
        <v>0</v>
      </c>
      <c r="L92" s="21">
        <f t="shared" si="5"/>
        <v>661.98</v>
      </c>
      <c r="M92" s="21">
        <f t="shared" si="5"/>
        <v>61.42</v>
      </c>
      <c r="N92" s="21">
        <f t="shared" si="5"/>
        <v>1920</v>
      </c>
      <c r="O92" s="21">
        <f t="shared" si="5"/>
        <v>-0.08</v>
      </c>
      <c r="P92" s="21">
        <f t="shared" si="5"/>
        <v>337.49</v>
      </c>
      <c r="Q92" s="21">
        <f t="shared" si="5"/>
        <v>184.25</v>
      </c>
      <c r="R92" s="21">
        <f t="shared" si="5"/>
        <v>102.36</v>
      </c>
      <c r="S92" s="21">
        <f t="shared" si="5"/>
        <v>84</v>
      </c>
      <c r="T92" s="21">
        <f t="shared" si="5"/>
        <v>-661.98</v>
      </c>
      <c r="U92" s="21">
        <f t="shared" si="5"/>
        <v>2689.4399999999996</v>
      </c>
      <c r="V92" s="21">
        <f t="shared" si="5"/>
        <v>5085</v>
      </c>
    </row>
    <row r="93" spans="1:22" x14ac:dyDescent="0.2">
      <c r="A93" s="3" t="s">
        <v>26</v>
      </c>
      <c r="B93" s="17" t="s">
        <v>132</v>
      </c>
      <c r="C93" s="17" t="s">
        <v>120</v>
      </c>
      <c r="D93" s="17" t="s">
        <v>88</v>
      </c>
      <c r="E93" s="21">
        <f t="shared" ref="E93:V93" si="6">E9+E51</f>
        <v>4323.8999999999996</v>
      </c>
      <c r="F93" s="21">
        <f t="shared" si="6"/>
        <v>0</v>
      </c>
      <c r="G93" s="21">
        <f t="shared" si="6"/>
        <v>1058</v>
      </c>
      <c r="H93" s="21">
        <f t="shared" si="6"/>
        <v>394.84</v>
      </c>
      <c r="I93" s="21">
        <f t="shared" si="6"/>
        <v>650</v>
      </c>
      <c r="J93" s="21">
        <f t="shared" si="6"/>
        <v>6426.74</v>
      </c>
      <c r="K93" s="21">
        <f t="shared" si="6"/>
        <v>0</v>
      </c>
      <c r="L93" s="21">
        <f t="shared" si="6"/>
        <v>240.94</v>
      </c>
      <c r="M93" s="21">
        <f t="shared" si="6"/>
        <v>43.24</v>
      </c>
      <c r="N93" s="21">
        <f t="shared" si="6"/>
        <v>0</v>
      </c>
      <c r="O93" s="21">
        <f t="shared" si="6"/>
        <v>9.0000000000000011E-2</v>
      </c>
      <c r="P93" s="21">
        <f t="shared" si="6"/>
        <v>237.82</v>
      </c>
      <c r="Q93" s="21">
        <f t="shared" si="6"/>
        <v>129.72</v>
      </c>
      <c r="R93" s="21">
        <f t="shared" si="6"/>
        <v>72.069999999999993</v>
      </c>
      <c r="S93" s="21">
        <f t="shared" si="6"/>
        <v>84</v>
      </c>
      <c r="T93" s="21">
        <f t="shared" si="6"/>
        <v>-240.94</v>
      </c>
      <c r="U93" s="21">
        <f t="shared" si="6"/>
        <v>566.94000000000005</v>
      </c>
      <c r="V93" s="21">
        <f t="shared" si="6"/>
        <v>5859.7999999999993</v>
      </c>
    </row>
    <row r="94" spans="1:22" x14ac:dyDescent="0.2">
      <c r="A94" s="3" t="s">
        <v>27</v>
      </c>
      <c r="B94" s="17" t="s">
        <v>133</v>
      </c>
      <c r="C94" s="17" t="s">
        <v>89</v>
      </c>
      <c r="D94" s="17" t="s">
        <v>90</v>
      </c>
      <c r="E94" s="21">
        <f t="shared" ref="E94:V94" si="7">E10+E52</f>
        <v>5600.1</v>
      </c>
      <c r="F94" s="21">
        <f t="shared" si="7"/>
        <v>0</v>
      </c>
      <c r="G94" s="21">
        <f t="shared" si="7"/>
        <v>0</v>
      </c>
      <c r="H94" s="21">
        <f t="shared" si="7"/>
        <v>0</v>
      </c>
      <c r="I94" s="21">
        <f t="shared" si="7"/>
        <v>0</v>
      </c>
      <c r="J94" s="21">
        <f t="shared" si="7"/>
        <v>5600.1</v>
      </c>
      <c r="K94" s="21">
        <f t="shared" si="7"/>
        <v>0</v>
      </c>
      <c r="L94" s="21">
        <f t="shared" si="7"/>
        <v>110.46</v>
      </c>
      <c r="M94" s="21">
        <f t="shared" si="7"/>
        <v>0</v>
      </c>
      <c r="N94" s="21">
        <f t="shared" si="7"/>
        <v>0</v>
      </c>
      <c r="O94" s="21">
        <f t="shared" si="7"/>
        <v>-9.9999999999999992E-2</v>
      </c>
      <c r="P94" s="21">
        <f t="shared" si="7"/>
        <v>0</v>
      </c>
      <c r="Q94" s="21">
        <f t="shared" si="7"/>
        <v>0</v>
      </c>
      <c r="R94" s="21">
        <f t="shared" si="7"/>
        <v>0</v>
      </c>
      <c r="S94" s="21">
        <f t="shared" si="7"/>
        <v>0</v>
      </c>
      <c r="T94" s="21">
        <f t="shared" si="7"/>
        <v>-110.46</v>
      </c>
      <c r="U94" s="21">
        <f t="shared" si="7"/>
        <v>-9.9999999999999992E-2</v>
      </c>
      <c r="V94" s="21">
        <f t="shared" si="7"/>
        <v>5600.2</v>
      </c>
    </row>
    <row r="95" spans="1:22" x14ac:dyDescent="0.2">
      <c r="A95" s="3" t="s">
        <v>28</v>
      </c>
      <c r="B95" s="17" t="s">
        <v>134</v>
      </c>
      <c r="C95" s="17" t="s">
        <v>91</v>
      </c>
      <c r="D95" s="17" t="s">
        <v>86</v>
      </c>
      <c r="E95" s="21">
        <f t="shared" ref="E95:V95" si="8">E11+E53</f>
        <v>7000.2</v>
      </c>
      <c r="F95" s="21">
        <f t="shared" si="8"/>
        <v>0</v>
      </c>
      <c r="G95" s="21">
        <f t="shared" si="8"/>
        <v>0</v>
      </c>
      <c r="H95" s="21">
        <f t="shared" si="8"/>
        <v>0</v>
      </c>
      <c r="I95" s="21">
        <f t="shared" si="8"/>
        <v>0</v>
      </c>
      <c r="J95" s="21">
        <f t="shared" si="8"/>
        <v>7000.2</v>
      </c>
      <c r="K95" s="21">
        <f t="shared" si="8"/>
        <v>0</v>
      </c>
      <c r="L95" s="21">
        <f t="shared" si="8"/>
        <v>303.33999999999997</v>
      </c>
      <c r="M95" s="21">
        <f t="shared" si="8"/>
        <v>0</v>
      </c>
      <c r="N95" s="21">
        <f t="shared" si="8"/>
        <v>0</v>
      </c>
      <c r="O95" s="21">
        <f t="shared" si="8"/>
        <v>0</v>
      </c>
      <c r="P95" s="21">
        <f t="shared" si="8"/>
        <v>0</v>
      </c>
      <c r="Q95" s="21">
        <f t="shared" si="8"/>
        <v>0</v>
      </c>
      <c r="R95" s="21">
        <f t="shared" si="8"/>
        <v>0</v>
      </c>
      <c r="S95" s="21">
        <f t="shared" si="8"/>
        <v>0</v>
      </c>
      <c r="T95" s="21">
        <f t="shared" si="8"/>
        <v>-303.33999999999997</v>
      </c>
      <c r="U95" s="21">
        <f t="shared" si="8"/>
        <v>0</v>
      </c>
      <c r="V95" s="21">
        <f t="shared" si="8"/>
        <v>7000.2</v>
      </c>
    </row>
    <row r="96" spans="1:22" x14ac:dyDescent="0.2">
      <c r="A96" s="3" t="s">
        <v>29</v>
      </c>
      <c r="B96" s="17" t="s">
        <v>135</v>
      </c>
      <c r="C96" s="17" t="s">
        <v>92</v>
      </c>
      <c r="D96" s="17" t="s">
        <v>93</v>
      </c>
      <c r="E96" s="21">
        <f t="shared" ref="E96:V96" si="9">E12+E54</f>
        <v>5000.1000000000004</v>
      </c>
      <c r="F96" s="21">
        <f t="shared" si="9"/>
        <v>0</v>
      </c>
      <c r="G96" s="21">
        <f t="shared" si="9"/>
        <v>0</v>
      </c>
      <c r="H96" s="21">
        <f t="shared" si="9"/>
        <v>0</v>
      </c>
      <c r="I96" s="21">
        <f t="shared" si="9"/>
        <v>0</v>
      </c>
      <c r="J96" s="21">
        <f t="shared" si="9"/>
        <v>5000.1000000000004</v>
      </c>
      <c r="K96" s="21">
        <f t="shared" si="9"/>
        <v>0</v>
      </c>
      <c r="L96" s="21">
        <f t="shared" si="9"/>
        <v>15.34</v>
      </c>
      <c r="M96" s="21">
        <f t="shared" si="9"/>
        <v>0</v>
      </c>
      <c r="N96" s="21">
        <f t="shared" si="9"/>
        <v>0</v>
      </c>
      <c r="O96" s="21">
        <f t="shared" si="9"/>
        <v>0.1</v>
      </c>
      <c r="P96" s="21">
        <f t="shared" si="9"/>
        <v>0</v>
      </c>
      <c r="Q96" s="21">
        <f t="shared" si="9"/>
        <v>0</v>
      </c>
      <c r="R96" s="21">
        <f t="shared" si="9"/>
        <v>0</v>
      </c>
      <c r="S96" s="21">
        <f t="shared" si="9"/>
        <v>0</v>
      </c>
      <c r="T96" s="21">
        <f t="shared" si="9"/>
        <v>-15.34</v>
      </c>
      <c r="U96" s="21">
        <f t="shared" si="9"/>
        <v>0.1</v>
      </c>
      <c r="V96" s="21">
        <f t="shared" si="9"/>
        <v>5000</v>
      </c>
    </row>
    <row r="97" spans="1:22" x14ac:dyDescent="0.2">
      <c r="A97" s="3" t="s">
        <v>30</v>
      </c>
      <c r="B97" s="17" t="s">
        <v>136</v>
      </c>
      <c r="C97" s="17" t="s">
        <v>94</v>
      </c>
      <c r="D97" s="17" t="s">
        <v>95</v>
      </c>
      <c r="E97" s="21">
        <f t="shared" ref="E97:V97" si="10">E13+E55</f>
        <v>6000</v>
      </c>
      <c r="F97" s="21">
        <f t="shared" si="10"/>
        <v>0</v>
      </c>
      <c r="G97" s="21">
        <f t="shared" si="10"/>
        <v>0</v>
      </c>
      <c r="H97" s="21">
        <f t="shared" si="10"/>
        <v>0</v>
      </c>
      <c r="I97" s="21">
        <f t="shared" si="10"/>
        <v>0</v>
      </c>
      <c r="J97" s="21">
        <f t="shared" si="10"/>
        <v>6000</v>
      </c>
      <c r="K97" s="21">
        <f t="shared" si="10"/>
        <v>0</v>
      </c>
      <c r="L97" s="21">
        <f t="shared" si="10"/>
        <v>153.96</v>
      </c>
      <c r="M97" s="21">
        <f t="shared" si="10"/>
        <v>0</v>
      </c>
      <c r="N97" s="21">
        <f t="shared" si="10"/>
        <v>0</v>
      </c>
      <c r="O97" s="21">
        <f t="shared" si="10"/>
        <v>0</v>
      </c>
      <c r="P97" s="21">
        <f t="shared" si="10"/>
        <v>0</v>
      </c>
      <c r="Q97" s="21">
        <f t="shared" si="10"/>
        <v>0</v>
      </c>
      <c r="R97" s="21">
        <f t="shared" si="10"/>
        <v>0</v>
      </c>
      <c r="S97" s="21">
        <f t="shared" si="10"/>
        <v>0</v>
      </c>
      <c r="T97" s="21">
        <f t="shared" si="10"/>
        <v>-153.96</v>
      </c>
      <c r="U97" s="21">
        <f t="shared" si="10"/>
        <v>0</v>
      </c>
      <c r="V97" s="21">
        <f t="shared" si="10"/>
        <v>6000</v>
      </c>
    </row>
    <row r="98" spans="1:22" x14ac:dyDescent="0.2">
      <c r="A98" s="3" t="s">
        <v>31</v>
      </c>
      <c r="B98" s="17" t="s">
        <v>137</v>
      </c>
      <c r="C98" s="17" t="s">
        <v>96</v>
      </c>
      <c r="D98" s="17" t="s">
        <v>97</v>
      </c>
      <c r="E98" s="21">
        <f t="shared" ref="E98:V98" si="11">E14+E56</f>
        <v>30000</v>
      </c>
      <c r="F98" s="21">
        <f t="shared" si="11"/>
        <v>0</v>
      </c>
      <c r="G98" s="21">
        <f t="shared" si="11"/>
        <v>0</v>
      </c>
      <c r="H98" s="21">
        <f t="shared" si="11"/>
        <v>0</v>
      </c>
      <c r="I98" s="21">
        <f t="shared" si="11"/>
        <v>0</v>
      </c>
      <c r="J98" s="21">
        <f t="shared" si="11"/>
        <v>30000</v>
      </c>
      <c r="K98" s="21">
        <f t="shared" si="11"/>
        <v>0</v>
      </c>
      <c r="L98" s="21">
        <f t="shared" si="11"/>
        <v>5518.74</v>
      </c>
      <c r="M98" s="21">
        <f t="shared" si="11"/>
        <v>0</v>
      </c>
      <c r="N98" s="21">
        <f t="shared" si="11"/>
        <v>0</v>
      </c>
      <c r="O98" s="21">
        <f t="shared" si="11"/>
        <v>0</v>
      </c>
      <c r="P98" s="21">
        <f t="shared" si="11"/>
        <v>0</v>
      </c>
      <c r="Q98" s="21">
        <f t="shared" si="11"/>
        <v>0</v>
      </c>
      <c r="R98" s="21">
        <f t="shared" si="11"/>
        <v>0</v>
      </c>
      <c r="S98" s="21">
        <f t="shared" si="11"/>
        <v>0</v>
      </c>
      <c r="T98" s="21">
        <f t="shared" si="11"/>
        <v>-5518.74</v>
      </c>
      <c r="U98" s="21">
        <f t="shared" si="11"/>
        <v>0</v>
      </c>
      <c r="V98" s="21">
        <f t="shared" si="11"/>
        <v>30000</v>
      </c>
    </row>
    <row r="99" spans="1:22" x14ac:dyDescent="0.2">
      <c r="A99" s="3" t="s">
        <v>32</v>
      </c>
      <c r="B99" s="17" t="s">
        <v>138</v>
      </c>
      <c r="C99" s="17" t="s">
        <v>98</v>
      </c>
      <c r="D99" s="17" t="s">
        <v>99</v>
      </c>
      <c r="E99" s="21">
        <f t="shared" ref="E99:V99" si="12">E15+E57</f>
        <v>10266.74</v>
      </c>
      <c r="F99" s="21">
        <f t="shared" si="12"/>
        <v>0</v>
      </c>
      <c r="G99" s="21">
        <f t="shared" si="12"/>
        <v>0</v>
      </c>
      <c r="H99" s="21">
        <f t="shared" si="12"/>
        <v>0</v>
      </c>
      <c r="I99" s="21">
        <f t="shared" si="12"/>
        <v>0</v>
      </c>
      <c r="J99" s="21">
        <f t="shared" si="12"/>
        <v>10266.74</v>
      </c>
      <c r="K99" s="21">
        <f t="shared" si="12"/>
        <v>0</v>
      </c>
      <c r="L99" s="21">
        <f t="shared" si="12"/>
        <v>1074.22</v>
      </c>
      <c r="M99" s="21">
        <f t="shared" si="12"/>
        <v>0</v>
      </c>
      <c r="N99" s="21">
        <f t="shared" si="12"/>
        <v>0</v>
      </c>
      <c r="O99" s="21">
        <f t="shared" si="12"/>
        <v>0.14000000000000001</v>
      </c>
      <c r="P99" s="21">
        <f t="shared" si="12"/>
        <v>0</v>
      </c>
      <c r="Q99" s="21">
        <f t="shared" si="12"/>
        <v>0</v>
      </c>
      <c r="R99" s="21">
        <f t="shared" si="12"/>
        <v>0</v>
      </c>
      <c r="S99" s="21">
        <f t="shared" si="12"/>
        <v>0</v>
      </c>
      <c r="T99" s="21">
        <f t="shared" si="12"/>
        <v>-1074.22</v>
      </c>
      <c r="U99" s="21">
        <f t="shared" si="12"/>
        <v>0.14000000000000001</v>
      </c>
      <c r="V99" s="21">
        <f t="shared" si="12"/>
        <v>10266.6</v>
      </c>
    </row>
    <row r="100" spans="1:22" x14ac:dyDescent="0.2">
      <c r="A100" s="3" t="s">
        <v>33</v>
      </c>
      <c r="B100" s="17" t="s">
        <v>139</v>
      </c>
      <c r="C100" s="17" t="s">
        <v>89</v>
      </c>
      <c r="D100" s="17" t="s">
        <v>90</v>
      </c>
      <c r="E100" s="21">
        <f t="shared" ref="E100:V100" si="13">E16+E58</f>
        <v>5133.4799999999996</v>
      </c>
      <c r="F100" s="21">
        <f t="shared" si="13"/>
        <v>0</v>
      </c>
      <c r="G100" s="21">
        <f t="shared" si="13"/>
        <v>0</v>
      </c>
      <c r="H100" s="21">
        <f t="shared" si="13"/>
        <v>0</v>
      </c>
      <c r="I100" s="21">
        <f t="shared" si="13"/>
        <v>0</v>
      </c>
      <c r="J100" s="21">
        <f t="shared" si="13"/>
        <v>5133.4799999999996</v>
      </c>
      <c r="K100" s="21">
        <f t="shared" si="13"/>
        <v>-107.07</v>
      </c>
      <c r="L100" s="21">
        <f t="shared" si="13"/>
        <v>151.66999999999999</v>
      </c>
      <c r="M100" s="21">
        <f t="shared" si="13"/>
        <v>0</v>
      </c>
      <c r="N100" s="21">
        <f t="shared" si="13"/>
        <v>0</v>
      </c>
      <c r="O100" s="21">
        <f t="shared" si="13"/>
        <v>-4.9999999999999989E-2</v>
      </c>
      <c r="P100" s="21">
        <f t="shared" si="13"/>
        <v>0</v>
      </c>
      <c r="Q100" s="21">
        <f t="shared" si="13"/>
        <v>0</v>
      </c>
      <c r="R100" s="21">
        <f t="shared" si="13"/>
        <v>0</v>
      </c>
      <c r="S100" s="21">
        <f t="shared" si="13"/>
        <v>0</v>
      </c>
      <c r="T100" s="21">
        <f t="shared" si="13"/>
        <v>-151.66999999999999</v>
      </c>
      <c r="U100" s="21">
        <f t="shared" si="13"/>
        <v>-107.12</v>
      </c>
      <c r="V100" s="21">
        <f t="shared" si="13"/>
        <v>5240.6000000000004</v>
      </c>
    </row>
    <row r="101" spans="1:22" x14ac:dyDescent="0.2">
      <c r="A101" s="3" t="s">
        <v>34</v>
      </c>
      <c r="B101" s="17" t="s">
        <v>140</v>
      </c>
      <c r="C101" s="17" t="s">
        <v>100</v>
      </c>
      <c r="D101" s="17" t="s">
        <v>88</v>
      </c>
      <c r="E101" s="21">
        <f t="shared" ref="E101:V101" si="14">E17+E59</f>
        <v>4000.2</v>
      </c>
      <c r="F101" s="21">
        <f t="shared" si="14"/>
        <v>0</v>
      </c>
      <c r="G101" s="21">
        <f t="shared" si="14"/>
        <v>0</v>
      </c>
      <c r="H101" s="21">
        <f t="shared" si="14"/>
        <v>0</v>
      </c>
      <c r="I101" s="21">
        <f t="shared" si="14"/>
        <v>0</v>
      </c>
      <c r="J101" s="21">
        <f t="shared" si="14"/>
        <v>4000.2</v>
      </c>
      <c r="K101" s="21">
        <f t="shared" si="14"/>
        <v>-143.36000000000001</v>
      </c>
      <c r="L101" s="21">
        <f t="shared" si="14"/>
        <v>0</v>
      </c>
      <c r="M101" s="21">
        <f t="shared" si="14"/>
        <v>0</v>
      </c>
      <c r="N101" s="21">
        <f t="shared" si="14"/>
        <v>0</v>
      </c>
      <c r="O101" s="21">
        <f t="shared" si="14"/>
        <v>-0.04</v>
      </c>
      <c r="P101" s="21">
        <f t="shared" si="14"/>
        <v>0</v>
      </c>
      <c r="Q101" s="21">
        <f t="shared" si="14"/>
        <v>0</v>
      </c>
      <c r="R101" s="21">
        <f t="shared" si="14"/>
        <v>0</v>
      </c>
      <c r="S101" s="21">
        <f t="shared" si="14"/>
        <v>0</v>
      </c>
      <c r="T101" s="21">
        <f t="shared" si="14"/>
        <v>0</v>
      </c>
      <c r="U101" s="21">
        <f t="shared" si="14"/>
        <v>-143.4</v>
      </c>
      <c r="V101" s="21">
        <f t="shared" si="14"/>
        <v>4143.6000000000004</v>
      </c>
    </row>
    <row r="102" spans="1:22" s="62" customFormat="1" x14ac:dyDescent="0.2">
      <c r="A102" s="60" t="s">
        <v>35</v>
      </c>
      <c r="B102" s="61" t="s">
        <v>141</v>
      </c>
      <c r="C102" s="61" t="s">
        <v>125</v>
      </c>
      <c r="D102" s="61" t="s">
        <v>101</v>
      </c>
      <c r="E102" s="63">
        <f t="shared" ref="E102:V102" si="15">E18</f>
        <v>2500.0500000000002</v>
      </c>
      <c r="F102" s="63">
        <f t="shared" si="15"/>
        <v>0</v>
      </c>
      <c r="G102" s="63">
        <f t="shared" si="15"/>
        <v>0</v>
      </c>
      <c r="H102" s="63">
        <f t="shared" si="15"/>
        <v>0</v>
      </c>
      <c r="I102" s="63">
        <f t="shared" si="15"/>
        <v>0</v>
      </c>
      <c r="J102" s="63">
        <f t="shared" si="15"/>
        <v>2500.0500000000002</v>
      </c>
      <c r="K102" s="63">
        <f t="shared" si="15"/>
        <v>0</v>
      </c>
      <c r="L102" s="63">
        <f t="shared" si="15"/>
        <v>7.67</v>
      </c>
      <c r="M102" s="63">
        <f t="shared" si="15"/>
        <v>0</v>
      </c>
      <c r="N102" s="63">
        <f t="shared" si="15"/>
        <v>0</v>
      </c>
      <c r="O102" s="63">
        <f t="shared" si="15"/>
        <v>0.05</v>
      </c>
      <c r="P102" s="63">
        <f t="shared" si="15"/>
        <v>0</v>
      </c>
      <c r="Q102" s="63">
        <f t="shared" si="15"/>
        <v>0</v>
      </c>
      <c r="R102" s="63">
        <f t="shared" si="15"/>
        <v>0</v>
      </c>
      <c r="S102" s="63">
        <f t="shared" si="15"/>
        <v>0</v>
      </c>
      <c r="T102" s="63">
        <f t="shared" si="15"/>
        <v>-7.67</v>
      </c>
      <c r="U102" s="63">
        <f t="shared" si="15"/>
        <v>0.05</v>
      </c>
      <c r="V102" s="63">
        <f t="shared" si="15"/>
        <v>2500</v>
      </c>
    </row>
    <row r="103" spans="1:22" x14ac:dyDescent="0.2">
      <c r="A103" s="3" t="s">
        <v>36</v>
      </c>
      <c r="B103" s="17" t="s">
        <v>142</v>
      </c>
      <c r="C103" s="17" t="s">
        <v>102</v>
      </c>
      <c r="D103" s="17" t="s">
        <v>103</v>
      </c>
      <c r="E103" s="21">
        <f t="shared" ref="E103:V103" si="16">E19+E60</f>
        <v>7000.2</v>
      </c>
      <c r="F103" s="21">
        <f t="shared" si="16"/>
        <v>0</v>
      </c>
      <c r="G103" s="21">
        <f t="shared" si="16"/>
        <v>0</v>
      </c>
      <c r="H103" s="21">
        <f t="shared" si="16"/>
        <v>0</v>
      </c>
      <c r="I103" s="21">
        <f t="shared" si="16"/>
        <v>0</v>
      </c>
      <c r="J103" s="21">
        <f t="shared" si="16"/>
        <v>7000.2</v>
      </c>
      <c r="K103" s="21">
        <f t="shared" si="16"/>
        <v>0</v>
      </c>
      <c r="L103" s="21">
        <f t="shared" si="16"/>
        <v>303.33999999999997</v>
      </c>
      <c r="M103" s="21">
        <f t="shared" si="16"/>
        <v>0</v>
      </c>
      <c r="N103" s="21">
        <f t="shared" si="16"/>
        <v>0</v>
      </c>
      <c r="O103" s="21">
        <f t="shared" si="16"/>
        <v>0</v>
      </c>
      <c r="P103" s="21">
        <f t="shared" si="16"/>
        <v>0</v>
      </c>
      <c r="Q103" s="21">
        <f t="shared" si="16"/>
        <v>0</v>
      </c>
      <c r="R103" s="21">
        <f t="shared" si="16"/>
        <v>0</v>
      </c>
      <c r="S103" s="21">
        <f t="shared" si="16"/>
        <v>0</v>
      </c>
      <c r="T103" s="21">
        <f t="shared" si="16"/>
        <v>-303.33999999999997</v>
      </c>
      <c r="U103" s="21">
        <f t="shared" si="16"/>
        <v>0</v>
      </c>
      <c r="V103" s="21">
        <f t="shared" si="16"/>
        <v>7000.2</v>
      </c>
    </row>
    <row r="104" spans="1:22" x14ac:dyDescent="0.2">
      <c r="A104" s="3" t="s">
        <v>37</v>
      </c>
      <c r="B104" s="17" t="s">
        <v>143</v>
      </c>
      <c r="C104" s="17" t="s">
        <v>121</v>
      </c>
      <c r="D104" s="17" t="s">
        <v>86</v>
      </c>
      <c r="E104" s="21">
        <f t="shared" ref="E104:V104" si="17">E20+E61</f>
        <v>8000.1</v>
      </c>
      <c r="F104" s="21">
        <f t="shared" si="17"/>
        <v>0</v>
      </c>
      <c r="G104" s="21">
        <f t="shared" si="17"/>
        <v>0</v>
      </c>
      <c r="H104" s="21">
        <f t="shared" si="17"/>
        <v>0</v>
      </c>
      <c r="I104" s="21">
        <f t="shared" si="17"/>
        <v>0</v>
      </c>
      <c r="J104" s="21">
        <f t="shared" si="17"/>
        <v>8000.1</v>
      </c>
      <c r="K104" s="21">
        <f t="shared" si="17"/>
        <v>0</v>
      </c>
      <c r="L104" s="21">
        <f t="shared" si="17"/>
        <v>698.08</v>
      </c>
      <c r="M104" s="21">
        <f t="shared" si="17"/>
        <v>0</v>
      </c>
      <c r="N104" s="21">
        <f t="shared" si="17"/>
        <v>0</v>
      </c>
      <c r="O104" s="21">
        <f t="shared" si="17"/>
        <v>0.1</v>
      </c>
      <c r="P104" s="21">
        <f t="shared" si="17"/>
        <v>0</v>
      </c>
      <c r="Q104" s="21">
        <f t="shared" si="17"/>
        <v>0</v>
      </c>
      <c r="R104" s="21">
        <f t="shared" si="17"/>
        <v>0</v>
      </c>
      <c r="S104" s="21">
        <f t="shared" si="17"/>
        <v>0</v>
      </c>
      <c r="T104" s="21">
        <f t="shared" si="17"/>
        <v>-698.08</v>
      </c>
      <c r="U104" s="21">
        <f t="shared" si="17"/>
        <v>0.1</v>
      </c>
      <c r="V104" s="21">
        <f t="shared" si="17"/>
        <v>8000</v>
      </c>
    </row>
    <row r="105" spans="1:22" x14ac:dyDescent="0.2">
      <c r="A105" s="3" t="s">
        <v>38</v>
      </c>
      <c r="B105" s="17" t="s">
        <v>144</v>
      </c>
      <c r="C105" s="17" t="s">
        <v>99</v>
      </c>
      <c r="D105" s="17" t="s">
        <v>99</v>
      </c>
      <c r="E105" s="21">
        <f t="shared" ref="E105:V105" si="18">E21+E62</f>
        <v>5600.1</v>
      </c>
      <c r="F105" s="21">
        <f t="shared" si="18"/>
        <v>0</v>
      </c>
      <c r="G105" s="21">
        <f t="shared" si="18"/>
        <v>0</v>
      </c>
      <c r="H105" s="21">
        <f t="shared" si="18"/>
        <v>0</v>
      </c>
      <c r="I105" s="21">
        <f t="shared" si="18"/>
        <v>0</v>
      </c>
      <c r="J105" s="21">
        <f t="shared" si="18"/>
        <v>5600.1</v>
      </c>
      <c r="K105" s="21">
        <f t="shared" si="18"/>
        <v>0</v>
      </c>
      <c r="L105" s="21">
        <f t="shared" si="18"/>
        <v>110.46</v>
      </c>
      <c r="M105" s="21">
        <f t="shared" si="18"/>
        <v>0</v>
      </c>
      <c r="N105" s="21">
        <f t="shared" si="18"/>
        <v>0</v>
      </c>
      <c r="O105" s="21">
        <f t="shared" si="18"/>
        <v>-9.9999999999999992E-2</v>
      </c>
      <c r="P105" s="21">
        <f t="shared" si="18"/>
        <v>0</v>
      </c>
      <c r="Q105" s="21">
        <f t="shared" si="18"/>
        <v>0</v>
      </c>
      <c r="R105" s="21">
        <f t="shared" si="18"/>
        <v>0</v>
      </c>
      <c r="S105" s="21">
        <f t="shared" si="18"/>
        <v>0</v>
      </c>
      <c r="T105" s="21">
        <f t="shared" si="18"/>
        <v>-110.46</v>
      </c>
      <c r="U105" s="21">
        <f t="shared" si="18"/>
        <v>-9.9999999999999992E-2</v>
      </c>
      <c r="V105" s="21">
        <f t="shared" si="18"/>
        <v>5600.2</v>
      </c>
    </row>
    <row r="106" spans="1:22" x14ac:dyDescent="0.2">
      <c r="A106" s="3" t="s">
        <v>39</v>
      </c>
      <c r="B106" s="17" t="s">
        <v>145</v>
      </c>
      <c r="C106" s="17" t="s">
        <v>122</v>
      </c>
      <c r="D106" s="17" t="s">
        <v>104</v>
      </c>
      <c r="E106" s="21">
        <f t="shared" ref="E106:V106" si="19">E22+E63</f>
        <v>6000</v>
      </c>
      <c r="F106" s="21">
        <f t="shared" si="19"/>
        <v>0</v>
      </c>
      <c r="G106" s="21">
        <f t="shared" si="19"/>
        <v>0</v>
      </c>
      <c r="H106" s="21">
        <f t="shared" si="19"/>
        <v>0</v>
      </c>
      <c r="I106" s="21">
        <f t="shared" si="19"/>
        <v>0</v>
      </c>
      <c r="J106" s="21">
        <f t="shared" si="19"/>
        <v>6000</v>
      </c>
      <c r="K106" s="21">
        <f t="shared" si="19"/>
        <v>0</v>
      </c>
      <c r="L106" s="21">
        <f t="shared" si="19"/>
        <v>153.96</v>
      </c>
      <c r="M106" s="21">
        <f t="shared" si="19"/>
        <v>0</v>
      </c>
      <c r="N106" s="21">
        <f t="shared" si="19"/>
        <v>0</v>
      </c>
      <c r="O106" s="21">
        <f t="shared" si="19"/>
        <v>0</v>
      </c>
      <c r="P106" s="21">
        <f t="shared" si="19"/>
        <v>0</v>
      </c>
      <c r="Q106" s="21">
        <f t="shared" si="19"/>
        <v>0</v>
      </c>
      <c r="R106" s="21">
        <f t="shared" si="19"/>
        <v>0</v>
      </c>
      <c r="S106" s="21">
        <f t="shared" si="19"/>
        <v>0</v>
      </c>
      <c r="T106" s="21">
        <f t="shared" si="19"/>
        <v>-153.96</v>
      </c>
      <c r="U106" s="21">
        <f t="shared" si="19"/>
        <v>0</v>
      </c>
      <c r="V106" s="21">
        <f t="shared" si="19"/>
        <v>6000</v>
      </c>
    </row>
    <row r="107" spans="1:22" x14ac:dyDescent="0.2">
      <c r="A107" s="3" t="s">
        <v>40</v>
      </c>
      <c r="B107" s="17" t="s">
        <v>146</v>
      </c>
      <c r="C107" s="17" t="s">
        <v>105</v>
      </c>
      <c r="D107" s="17" t="s">
        <v>86</v>
      </c>
      <c r="E107" s="21">
        <f t="shared" ref="E107:V107" si="20">E23+E64</f>
        <v>9000</v>
      </c>
      <c r="F107" s="21">
        <f t="shared" si="20"/>
        <v>0</v>
      </c>
      <c r="G107" s="21">
        <f t="shared" si="20"/>
        <v>0</v>
      </c>
      <c r="H107" s="21">
        <f t="shared" si="20"/>
        <v>0</v>
      </c>
      <c r="I107" s="21">
        <f t="shared" si="20"/>
        <v>0</v>
      </c>
      <c r="J107" s="21">
        <f t="shared" si="20"/>
        <v>9000</v>
      </c>
      <c r="K107" s="21">
        <f t="shared" si="20"/>
        <v>0</v>
      </c>
      <c r="L107" s="21">
        <f t="shared" si="20"/>
        <v>867.88</v>
      </c>
      <c r="M107" s="21">
        <f t="shared" si="20"/>
        <v>0</v>
      </c>
      <c r="N107" s="21">
        <f t="shared" si="20"/>
        <v>0</v>
      </c>
      <c r="O107" s="21">
        <f t="shared" si="20"/>
        <v>0</v>
      </c>
      <c r="P107" s="21">
        <f t="shared" si="20"/>
        <v>0</v>
      </c>
      <c r="Q107" s="21">
        <f t="shared" si="20"/>
        <v>0</v>
      </c>
      <c r="R107" s="21">
        <f t="shared" si="20"/>
        <v>0</v>
      </c>
      <c r="S107" s="21">
        <f t="shared" si="20"/>
        <v>0</v>
      </c>
      <c r="T107" s="21">
        <f t="shared" si="20"/>
        <v>-867.88</v>
      </c>
      <c r="U107" s="21">
        <f t="shared" si="20"/>
        <v>0</v>
      </c>
      <c r="V107" s="21">
        <f t="shared" si="20"/>
        <v>9000</v>
      </c>
    </row>
    <row r="108" spans="1:22" x14ac:dyDescent="0.2">
      <c r="A108" s="3" t="s">
        <v>41</v>
      </c>
      <c r="B108" s="17" t="s">
        <v>147</v>
      </c>
      <c r="C108" s="17" t="s">
        <v>106</v>
      </c>
      <c r="D108" s="17" t="s">
        <v>106</v>
      </c>
      <c r="E108" s="21">
        <f t="shared" ref="E108:V108" si="21">E24+E65</f>
        <v>4000.2</v>
      </c>
      <c r="F108" s="21">
        <f t="shared" si="21"/>
        <v>0</v>
      </c>
      <c r="G108" s="21">
        <f t="shared" si="21"/>
        <v>0</v>
      </c>
      <c r="H108" s="21">
        <f t="shared" si="21"/>
        <v>0</v>
      </c>
      <c r="I108" s="21">
        <f t="shared" si="21"/>
        <v>0</v>
      </c>
      <c r="J108" s="21">
        <f t="shared" si="21"/>
        <v>4000.2</v>
      </c>
      <c r="K108" s="21">
        <f t="shared" si="21"/>
        <v>-143.36000000000001</v>
      </c>
      <c r="L108" s="21">
        <f t="shared" si="21"/>
        <v>0</v>
      </c>
      <c r="M108" s="21">
        <f t="shared" si="21"/>
        <v>0</v>
      </c>
      <c r="N108" s="21">
        <f t="shared" si="21"/>
        <v>0</v>
      </c>
      <c r="O108" s="21">
        <f t="shared" si="21"/>
        <v>-0.04</v>
      </c>
      <c r="P108" s="21">
        <f t="shared" si="21"/>
        <v>0</v>
      </c>
      <c r="Q108" s="21">
        <f t="shared" si="21"/>
        <v>0</v>
      </c>
      <c r="R108" s="21">
        <f t="shared" si="21"/>
        <v>0</v>
      </c>
      <c r="S108" s="21">
        <f t="shared" si="21"/>
        <v>0</v>
      </c>
      <c r="T108" s="21">
        <f t="shared" si="21"/>
        <v>0</v>
      </c>
      <c r="U108" s="21">
        <f t="shared" si="21"/>
        <v>-143.4</v>
      </c>
      <c r="V108" s="21">
        <f t="shared" si="21"/>
        <v>4143.6000000000004</v>
      </c>
    </row>
    <row r="109" spans="1:22" x14ac:dyDescent="0.2">
      <c r="A109" s="3" t="s">
        <v>42</v>
      </c>
      <c r="B109" s="17" t="s">
        <v>148</v>
      </c>
      <c r="C109" s="17" t="s">
        <v>123</v>
      </c>
      <c r="D109" s="17" t="s">
        <v>93</v>
      </c>
      <c r="E109" s="21">
        <f t="shared" ref="E109:V109" si="22">E25+E66</f>
        <v>8000.1</v>
      </c>
      <c r="F109" s="21">
        <f t="shared" si="22"/>
        <v>0</v>
      </c>
      <c r="G109" s="21">
        <f t="shared" si="22"/>
        <v>0</v>
      </c>
      <c r="H109" s="21">
        <f t="shared" si="22"/>
        <v>0</v>
      </c>
      <c r="I109" s="21">
        <f t="shared" si="22"/>
        <v>0</v>
      </c>
      <c r="J109" s="21">
        <f t="shared" si="22"/>
        <v>8000.1</v>
      </c>
      <c r="K109" s="21">
        <f t="shared" si="22"/>
        <v>0</v>
      </c>
      <c r="L109" s="21">
        <f t="shared" si="22"/>
        <v>698.08</v>
      </c>
      <c r="M109" s="21">
        <f t="shared" si="22"/>
        <v>0</v>
      </c>
      <c r="N109" s="21">
        <f t="shared" si="22"/>
        <v>0</v>
      </c>
      <c r="O109" s="21">
        <f t="shared" si="22"/>
        <v>0.1</v>
      </c>
      <c r="P109" s="21">
        <f t="shared" si="22"/>
        <v>0</v>
      </c>
      <c r="Q109" s="21">
        <f t="shared" si="22"/>
        <v>0</v>
      </c>
      <c r="R109" s="21">
        <f t="shared" si="22"/>
        <v>0</v>
      </c>
      <c r="S109" s="21">
        <f t="shared" si="22"/>
        <v>0</v>
      </c>
      <c r="T109" s="21">
        <f t="shared" si="22"/>
        <v>-698.08</v>
      </c>
      <c r="U109" s="21">
        <f t="shared" si="22"/>
        <v>0.1</v>
      </c>
      <c r="V109" s="21">
        <f t="shared" si="22"/>
        <v>8000</v>
      </c>
    </row>
    <row r="110" spans="1:22" x14ac:dyDescent="0.2">
      <c r="A110" s="3" t="s">
        <v>43</v>
      </c>
      <c r="B110" s="17" t="s">
        <v>149</v>
      </c>
      <c r="C110" s="17" t="s">
        <v>107</v>
      </c>
      <c r="D110" s="17" t="s">
        <v>108</v>
      </c>
      <c r="E110" s="21">
        <f t="shared" ref="E110:V110" si="23">E26+E67</f>
        <v>5000.1000000000004</v>
      </c>
      <c r="F110" s="21">
        <f t="shared" si="23"/>
        <v>0</v>
      </c>
      <c r="G110" s="21">
        <f t="shared" si="23"/>
        <v>0</v>
      </c>
      <c r="H110" s="21">
        <f t="shared" si="23"/>
        <v>0</v>
      </c>
      <c r="I110" s="21">
        <f t="shared" si="23"/>
        <v>0</v>
      </c>
      <c r="J110" s="21">
        <f t="shared" si="23"/>
        <v>5000.1000000000004</v>
      </c>
      <c r="K110" s="21">
        <f t="shared" si="23"/>
        <v>0</v>
      </c>
      <c r="L110" s="21">
        <f t="shared" si="23"/>
        <v>15.34</v>
      </c>
      <c r="M110" s="21">
        <f t="shared" si="23"/>
        <v>0</v>
      </c>
      <c r="N110" s="21">
        <f t="shared" si="23"/>
        <v>0</v>
      </c>
      <c r="O110" s="21">
        <f t="shared" si="23"/>
        <v>-9.9999999999999992E-2</v>
      </c>
      <c r="P110" s="21">
        <f t="shared" si="23"/>
        <v>0</v>
      </c>
      <c r="Q110" s="21">
        <f t="shared" si="23"/>
        <v>0</v>
      </c>
      <c r="R110" s="21">
        <f t="shared" si="23"/>
        <v>0</v>
      </c>
      <c r="S110" s="21">
        <f t="shared" si="23"/>
        <v>0</v>
      </c>
      <c r="T110" s="21">
        <f t="shared" si="23"/>
        <v>-15.34</v>
      </c>
      <c r="U110" s="21">
        <f t="shared" si="23"/>
        <v>-9.9999999999999992E-2</v>
      </c>
      <c r="V110" s="21">
        <f t="shared" si="23"/>
        <v>5000.2</v>
      </c>
    </row>
    <row r="111" spans="1:22" x14ac:dyDescent="0.2">
      <c r="A111" s="3" t="s">
        <v>44</v>
      </c>
      <c r="B111" s="17" t="s">
        <v>150</v>
      </c>
      <c r="C111" s="17" t="s">
        <v>109</v>
      </c>
      <c r="D111" s="17" t="s">
        <v>90</v>
      </c>
      <c r="E111" s="21">
        <f t="shared" ref="E111:V111" si="24">E27+E68</f>
        <v>3999.9</v>
      </c>
      <c r="F111" s="21">
        <f t="shared" si="24"/>
        <v>0</v>
      </c>
      <c r="G111" s="21">
        <f t="shared" si="24"/>
        <v>0</v>
      </c>
      <c r="H111" s="21">
        <f t="shared" si="24"/>
        <v>0</v>
      </c>
      <c r="I111" s="21">
        <f t="shared" si="24"/>
        <v>0</v>
      </c>
      <c r="J111" s="21">
        <f t="shared" si="24"/>
        <v>3999.9</v>
      </c>
      <c r="K111" s="21">
        <f t="shared" si="24"/>
        <v>-143.38</v>
      </c>
      <c r="L111" s="21">
        <f t="shared" si="24"/>
        <v>0</v>
      </c>
      <c r="M111" s="21">
        <f t="shared" si="24"/>
        <v>0</v>
      </c>
      <c r="N111" s="21">
        <f t="shared" si="24"/>
        <v>0</v>
      </c>
      <c r="O111" s="21">
        <f t="shared" si="24"/>
        <v>-0.12</v>
      </c>
      <c r="P111" s="21">
        <f t="shared" si="24"/>
        <v>0</v>
      </c>
      <c r="Q111" s="21">
        <f t="shared" si="24"/>
        <v>0</v>
      </c>
      <c r="R111" s="21">
        <f t="shared" si="24"/>
        <v>0</v>
      </c>
      <c r="S111" s="21">
        <f t="shared" si="24"/>
        <v>0</v>
      </c>
      <c r="T111" s="21">
        <f t="shared" si="24"/>
        <v>0</v>
      </c>
      <c r="U111" s="21">
        <f t="shared" si="24"/>
        <v>-143.5</v>
      </c>
      <c r="V111" s="21">
        <f t="shared" si="24"/>
        <v>4143.3999999999996</v>
      </c>
    </row>
    <row r="112" spans="1:22" x14ac:dyDescent="0.2">
      <c r="A112" s="3" t="s">
        <v>45</v>
      </c>
      <c r="B112" s="17" t="s">
        <v>151</v>
      </c>
      <c r="C112" s="17" t="s">
        <v>110</v>
      </c>
      <c r="D112" s="17" t="s">
        <v>124</v>
      </c>
      <c r="E112" s="21">
        <f t="shared" ref="E112:V112" si="25">E28+E69</f>
        <v>14000.1</v>
      </c>
      <c r="F112" s="21">
        <f t="shared" si="25"/>
        <v>0</v>
      </c>
      <c r="G112" s="21">
        <f t="shared" si="25"/>
        <v>0</v>
      </c>
      <c r="H112" s="21">
        <f t="shared" si="25"/>
        <v>0</v>
      </c>
      <c r="I112" s="21">
        <f t="shared" si="25"/>
        <v>0</v>
      </c>
      <c r="J112" s="21">
        <f t="shared" si="25"/>
        <v>14000.1</v>
      </c>
      <c r="K112" s="21">
        <f t="shared" si="25"/>
        <v>0</v>
      </c>
      <c r="L112" s="21">
        <f t="shared" si="25"/>
        <v>1895.9</v>
      </c>
      <c r="M112" s="21">
        <f t="shared" si="25"/>
        <v>0</v>
      </c>
      <c r="N112" s="21">
        <f t="shared" si="25"/>
        <v>0</v>
      </c>
      <c r="O112" s="21">
        <f t="shared" si="25"/>
        <v>-9.9999999999999992E-2</v>
      </c>
      <c r="P112" s="21">
        <f t="shared" si="25"/>
        <v>0</v>
      </c>
      <c r="Q112" s="21">
        <f t="shared" si="25"/>
        <v>0</v>
      </c>
      <c r="R112" s="21">
        <f t="shared" si="25"/>
        <v>0</v>
      </c>
      <c r="S112" s="21">
        <f t="shared" si="25"/>
        <v>0</v>
      </c>
      <c r="T112" s="21">
        <f t="shared" si="25"/>
        <v>-1895.9</v>
      </c>
      <c r="U112" s="21">
        <f t="shared" si="25"/>
        <v>-9.9999999999999992E-2</v>
      </c>
      <c r="V112" s="21">
        <f t="shared" si="25"/>
        <v>14000.2</v>
      </c>
    </row>
    <row r="113" spans="1:22" ht="12" thickBot="1" x14ac:dyDescent="0.25">
      <c r="A113" s="3" t="s">
        <v>46</v>
      </c>
      <c r="B113" s="17" t="s">
        <v>152</v>
      </c>
      <c r="C113" s="17" t="s">
        <v>111</v>
      </c>
      <c r="D113" s="17" t="s">
        <v>86</v>
      </c>
      <c r="E113" s="21">
        <f t="shared" ref="E113:V113" si="26">E29+E70</f>
        <v>5600.1</v>
      </c>
      <c r="F113" s="21">
        <f t="shared" si="26"/>
        <v>0</v>
      </c>
      <c r="G113" s="21">
        <f t="shared" si="26"/>
        <v>0</v>
      </c>
      <c r="H113" s="21">
        <f t="shared" si="26"/>
        <v>0</v>
      </c>
      <c r="I113" s="21">
        <f t="shared" si="26"/>
        <v>0</v>
      </c>
      <c r="J113" s="21">
        <f t="shared" si="26"/>
        <v>5600.1</v>
      </c>
      <c r="K113" s="21">
        <f t="shared" si="26"/>
        <v>0</v>
      </c>
      <c r="L113" s="21">
        <f t="shared" si="26"/>
        <v>110.46</v>
      </c>
      <c r="M113" s="21">
        <f t="shared" si="26"/>
        <v>0</v>
      </c>
      <c r="N113" s="21">
        <f t="shared" si="26"/>
        <v>0</v>
      </c>
      <c r="O113" s="21">
        <f t="shared" si="26"/>
        <v>-9.9999999999999992E-2</v>
      </c>
      <c r="P113" s="21">
        <f t="shared" si="26"/>
        <v>0</v>
      </c>
      <c r="Q113" s="21">
        <f t="shared" si="26"/>
        <v>0</v>
      </c>
      <c r="R113" s="21">
        <f t="shared" si="26"/>
        <v>0</v>
      </c>
      <c r="S113" s="21">
        <f t="shared" si="26"/>
        <v>0</v>
      </c>
      <c r="T113" s="21">
        <f t="shared" si="26"/>
        <v>-110.46</v>
      </c>
      <c r="U113" s="21">
        <f t="shared" si="26"/>
        <v>-9.9999999999999992E-2</v>
      </c>
      <c r="V113" s="21">
        <f t="shared" si="26"/>
        <v>5600.2</v>
      </c>
    </row>
    <row r="114" spans="1:22" ht="12" thickBot="1" x14ac:dyDescent="0.25">
      <c r="A114" s="187" t="s">
        <v>119</v>
      </c>
      <c r="B114" s="187"/>
      <c r="C114" s="187"/>
      <c r="D114" s="187"/>
      <c r="E114" s="24">
        <f t="shared" ref="E114:V114" si="27">E30+E71</f>
        <v>200137.07</v>
      </c>
      <c r="F114" s="24">
        <f t="shared" si="27"/>
        <v>356.14000000000004</v>
      </c>
      <c r="G114" s="24">
        <f t="shared" si="27"/>
        <v>7406</v>
      </c>
      <c r="H114" s="24">
        <f t="shared" si="27"/>
        <v>4035.6</v>
      </c>
      <c r="I114" s="24">
        <f t="shared" si="27"/>
        <v>1170</v>
      </c>
      <c r="J114" s="24">
        <f t="shared" si="27"/>
        <v>213104.81</v>
      </c>
      <c r="K114" s="24">
        <f t="shared" si="27"/>
        <v>-537.17000000000007</v>
      </c>
      <c r="L114" s="24">
        <f t="shared" si="27"/>
        <v>17908.129999999997</v>
      </c>
      <c r="M114" s="24">
        <f t="shared" si="27"/>
        <v>484.36</v>
      </c>
      <c r="N114" s="24">
        <f t="shared" si="27"/>
        <v>8550</v>
      </c>
      <c r="O114" s="24">
        <f t="shared" si="27"/>
        <v>-0.13999999999999996</v>
      </c>
      <c r="P114" s="24">
        <f t="shared" si="27"/>
        <v>2663.65</v>
      </c>
      <c r="Q114" s="24">
        <f t="shared" si="27"/>
        <v>1453.06</v>
      </c>
      <c r="R114" s="24">
        <f t="shared" si="27"/>
        <v>807.25</v>
      </c>
      <c r="S114" s="24">
        <f t="shared" si="27"/>
        <v>588</v>
      </c>
      <c r="T114" s="24">
        <f t="shared" si="27"/>
        <v>-17908.129999999997</v>
      </c>
      <c r="U114" s="24">
        <f t="shared" si="27"/>
        <v>14009.01</v>
      </c>
      <c r="V114" s="24">
        <f t="shared" si="27"/>
        <v>199095.8</v>
      </c>
    </row>
    <row r="115" spans="1:22" x14ac:dyDescent="0.2">
      <c r="J115" s="67"/>
      <c r="U115" s="67"/>
    </row>
  </sheetData>
  <mergeCells count="9">
    <mergeCell ref="A30:D30"/>
    <mergeCell ref="A71:D71"/>
    <mergeCell ref="A114:D114"/>
    <mergeCell ref="A1:J1"/>
    <mergeCell ref="K1:V1"/>
    <mergeCell ref="A43:J43"/>
    <mergeCell ref="K43:V43"/>
    <mergeCell ref="A85:J85"/>
    <mergeCell ref="K85:V85"/>
  </mergeCells>
  <pageMargins left="0.25" right="0.25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Z106"/>
  <sheetViews>
    <sheetView showGridLines="0" topLeftCell="C31" zoomScale="90" zoomScaleNormal="90" workbookViewId="0">
      <selection activeCell="O70" activeCellId="1" sqref="O35 O70"/>
    </sheetView>
  </sheetViews>
  <sheetFormatPr baseColWidth="10" defaultRowHeight="14.25" x14ac:dyDescent="0.25"/>
  <cols>
    <col min="1" max="1" width="7" style="173" customWidth="1"/>
    <col min="2" max="2" width="30.85546875" style="114" bestFit="1" customWidth="1"/>
    <col min="3" max="3" width="33.85546875" style="114" bestFit="1" customWidth="1"/>
    <col min="4" max="4" width="20.5703125" style="114" bestFit="1" customWidth="1"/>
    <col min="5" max="5" width="10" style="114" bestFit="1" customWidth="1"/>
    <col min="6" max="6" width="12" style="114" bestFit="1" customWidth="1"/>
    <col min="7" max="7" width="11.5703125" style="114" bestFit="1" customWidth="1"/>
    <col min="8" max="8" width="10" style="114" bestFit="1" customWidth="1"/>
    <col min="9" max="9" width="8.42578125" style="114" bestFit="1" customWidth="1"/>
    <col min="10" max="11" width="11.5703125" style="114" bestFit="1" customWidth="1"/>
    <col min="12" max="12" width="8.28515625" style="114" bestFit="1" customWidth="1"/>
    <col min="13" max="13" width="14.85546875" style="114" customWidth="1"/>
    <col min="14" max="14" width="11.5703125" style="114" bestFit="1" customWidth="1"/>
    <col min="15" max="15" width="9.140625" style="114" bestFit="1" customWidth="1"/>
    <col min="16" max="16" width="7" style="114" bestFit="1" customWidth="1"/>
    <col min="17" max="17" width="12.28515625" style="114" bestFit="1" customWidth="1"/>
    <col min="18" max="18" width="11.5703125" style="114" bestFit="1" customWidth="1"/>
    <col min="19" max="19" width="6.28515625" style="114" bestFit="1" customWidth="1"/>
    <col min="20" max="21" width="11.5703125" style="114" bestFit="1" customWidth="1"/>
    <col min="22" max="22" width="9" style="114" bestFit="1" customWidth="1"/>
    <col min="23" max="23" width="13" style="114" bestFit="1" customWidth="1"/>
    <col min="24" max="24" width="13.5703125" style="114" bestFit="1" customWidth="1"/>
    <col min="25" max="25" width="13.28515625" style="114" customWidth="1"/>
    <col min="26" max="26" width="9.85546875" style="114" customWidth="1"/>
    <col min="27" max="16384" width="11.42578125" style="114"/>
  </cols>
  <sheetData>
    <row r="1" spans="1:26" ht="23.25" customHeight="1" thickBot="1" x14ac:dyDescent="0.3">
      <c r="A1" s="188" t="s">
        <v>210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 t="s">
        <v>210</v>
      </c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6" ht="23.25" customHeight="1" thickBot="1" x14ac:dyDescent="0.3">
      <c r="A2" s="93" t="s">
        <v>0</v>
      </c>
      <c r="B2" s="94" t="s">
        <v>1</v>
      </c>
      <c r="C2" s="94" t="s">
        <v>79</v>
      </c>
      <c r="D2" s="94" t="s">
        <v>80</v>
      </c>
      <c r="E2" s="94" t="s">
        <v>2</v>
      </c>
      <c r="F2" s="94" t="s">
        <v>56</v>
      </c>
      <c r="G2" s="94" t="s">
        <v>3</v>
      </c>
      <c r="H2" s="94" t="s">
        <v>66</v>
      </c>
      <c r="I2" s="94" t="s">
        <v>4</v>
      </c>
      <c r="J2" s="94" t="s">
        <v>5</v>
      </c>
      <c r="K2" s="94" t="s">
        <v>209</v>
      </c>
      <c r="L2" s="94" t="s">
        <v>6</v>
      </c>
      <c r="M2" s="95" t="s">
        <v>7</v>
      </c>
      <c r="N2" s="94" t="s">
        <v>8</v>
      </c>
      <c r="O2" s="94" t="s">
        <v>9</v>
      </c>
      <c r="P2" s="94" t="s">
        <v>191</v>
      </c>
      <c r="Q2" s="94" t="s">
        <v>73</v>
      </c>
      <c r="R2" s="94" t="s">
        <v>74</v>
      </c>
      <c r="S2" s="94" t="s">
        <v>180</v>
      </c>
      <c r="T2" s="94" t="s">
        <v>13</v>
      </c>
      <c r="U2" s="94" t="s">
        <v>14</v>
      </c>
      <c r="V2" s="94" t="s">
        <v>50</v>
      </c>
      <c r="W2" s="94" t="s">
        <v>17</v>
      </c>
      <c r="X2" s="94" t="s">
        <v>63</v>
      </c>
      <c r="Y2" s="95" t="s">
        <v>18</v>
      </c>
      <c r="Z2" s="96" t="s">
        <v>19</v>
      </c>
    </row>
    <row r="3" spans="1:26" x14ac:dyDescent="0.25">
      <c r="A3" s="131" t="s">
        <v>20</v>
      </c>
      <c r="B3" s="112" t="s">
        <v>126</v>
      </c>
      <c r="C3" s="83" t="s">
        <v>81</v>
      </c>
      <c r="D3" s="83" t="s">
        <v>82</v>
      </c>
      <c r="E3" s="126">
        <v>4767.1400000000003</v>
      </c>
      <c r="F3" s="126">
        <v>0</v>
      </c>
      <c r="G3" s="126">
        <v>95.34</v>
      </c>
      <c r="H3" s="126">
        <v>0</v>
      </c>
      <c r="I3" s="126">
        <v>529</v>
      </c>
      <c r="J3" s="126">
        <v>424.51</v>
      </c>
      <c r="K3" s="126">
        <v>0</v>
      </c>
      <c r="L3" s="126">
        <v>0</v>
      </c>
      <c r="M3" s="126">
        <v>5815.99</v>
      </c>
      <c r="N3" s="126">
        <v>0</v>
      </c>
      <c r="O3" s="126">
        <v>695.03</v>
      </c>
      <c r="P3" s="126">
        <v>47.67</v>
      </c>
      <c r="Q3" s="126">
        <v>1540</v>
      </c>
      <c r="R3" s="126">
        <v>0</v>
      </c>
      <c r="S3" s="129">
        <v>-0.08</v>
      </c>
      <c r="T3" s="126">
        <v>262.19</v>
      </c>
      <c r="U3" s="126">
        <v>143.01</v>
      </c>
      <c r="V3" s="98">
        <v>0</v>
      </c>
      <c r="W3" s="129">
        <v>-695.03</v>
      </c>
      <c r="X3" s="126">
        <v>0</v>
      </c>
      <c r="Y3" s="126">
        <v>1992.79</v>
      </c>
      <c r="Z3" s="126">
        <v>3823.2</v>
      </c>
    </row>
    <row r="4" spans="1:26" x14ac:dyDescent="0.25">
      <c r="A4" s="132" t="s">
        <v>21</v>
      </c>
      <c r="B4" s="113" t="s">
        <v>127</v>
      </c>
      <c r="C4" s="74" t="s">
        <v>83</v>
      </c>
      <c r="D4" s="74" t="s">
        <v>82</v>
      </c>
      <c r="E4" s="98">
        <v>4407.1499999999996</v>
      </c>
      <c r="F4" s="98">
        <v>0</v>
      </c>
      <c r="G4" s="98">
        <v>88.14</v>
      </c>
      <c r="H4" s="98">
        <v>0</v>
      </c>
      <c r="I4" s="98">
        <v>529</v>
      </c>
      <c r="J4" s="98">
        <v>379.09</v>
      </c>
      <c r="K4" s="98">
        <v>881.43</v>
      </c>
      <c r="L4" s="98">
        <v>0</v>
      </c>
      <c r="M4" s="98">
        <v>6284.81</v>
      </c>
      <c r="N4" s="98">
        <v>0</v>
      </c>
      <c r="O4" s="98">
        <v>606.9</v>
      </c>
      <c r="P4" s="98">
        <v>44.07</v>
      </c>
      <c r="Q4" s="98">
        <v>850</v>
      </c>
      <c r="R4" s="98">
        <v>0</v>
      </c>
      <c r="S4" s="99">
        <v>-0.06</v>
      </c>
      <c r="T4" s="98">
        <v>242.39</v>
      </c>
      <c r="U4" s="98">
        <v>132.21</v>
      </c>
      <c r="V4" s="98">
        <v>0</v>
      </c>
      <c r="W4" s="99">
        <v>-606.9</v>
      </c>
      <c r="X4" s="98">
        <v>1600</v>
      </c>
      <c r="Y4" s="98">
        <v>2868.61</v>
      </c>
      <c r="Z4" s="98">
        <v>3416.2</v>
      </c>
    </row>
    <row r="5" spans="1:26" x14ac:dyDescent="0.25">
      <c r="A5" s="132" t="s">
        <v>22</v>
      </c>
      <c r="B5" s="113" t="s">
        <v>128</v>
      </c>
      <c r="C5" s="74" t="s">
        <v>84</v>
      </c>
      <c r="D5" s="74" t="s">
        <v>82</v>
      </c>
      <c r="E5" s="98">
        <v>3047.32</v>
      </c>
      <c r="F5" s="98">
        <v>0</v>
      </c>
      <c r="G5" s="98">
        <v>60.95</v>
      </c>
      <c r="H5" s="98">
        <v>0</v>
      </c>
      <c r="I5" s="98">
        <v>529</v>
      </c>
      <c r="J5" s="98">
        <v>288.26</v>
      </c>
      <c r="K5" s="98">
        <v>0</v>
      </c>
      <c r="L5" s="98">
        <v>0</v>
      </c>
      <c r="M5" s="98">
        <v>3925.53</v>
      </c>
      <c r="N5" s="98">
        <v>0</v>
      </c>
      <c r="O5" s="98">
        <v>337.11</v>
      </c>
      <c r="P5" s="98">
        <v>30.48</v>
      </c>
      <c r="Q5" s="98">
        <v>1255</v>
      </c>
      <c r="R5" s="98">
        <v>0</v>
      </c>
      <c r="S5" s="98">
        <v>0</v>
      </c>
      <c r="T5" s="98">
        <v>167.62</v>
      </c>
      <c r="U5" s="98">
        <v>91.43</v>
      </c>
      <c r="V5" s="98">
        <v>0</v>
      </c>
      <c r="W5" s="99">
        <v>-337.11</v>
      </c>
      <c r="X5" s="98">
        <v>0</v>
      </c>
      <c r="Y5" s="98">
        <v>1544.53</v>
      </c>
      <c r="Z5" s="98">
        <v>2381</v>
      </c>
    </row>
    <row r="6" spans="1:26" x14ac:dyDescent="0.25">
      <c r="A6" s="132" t="s">
        <v>65</v>
      </c>
      <c r="B6" s="141" t="s">
        <v>169</v>
      </c>
      <c r="C6" s="142" t="s">
        <v>111</v>
      </c>
      <c r="D6" s="142" t="s">
        <v>86</v>
      </c>
      <c r="E6" s="98">
        <v>4048.95</v>
      </c>
      <c r="F6" s="98">
        <v>0</v>
      </c>
      <c r="G6" s="98">
        <v>80.98</v>
      </c>
      <c r="H6" s="98">
        <v>0</v>
      </c>
      <c r="I6" s="98">
        <v>529</v>
      </c>
      <c r="J6" s="98">
        <v>576.52</v>
      </c>
      <c r="K6" s="98">
        <v>0</v>
      </c>
      <c r="L6" s="98">
        <v>510</v>
      </c>
      <c r="M6" s="98">
        <v>5745.45</v>
      </c>
      <c r="N6" s="98">
        <v>0</v>
      </c>
      <c r="O6" s="98">
        <v>679.97</v>
      </c>
      <c r="P6" s="98">
        <v>40.49</v>
      </c>
      <c r="Q6" s="98">
        <v>0</v>
      </c>
      <c r="R6" s="98">
        <v>0</v>
      </c>
      <c r="S6" s="98">
        <v>0</v>
      </c>
      <c r="T6" s="98">
        <v>222.69</v>
      </c>
      <c r="U6" s="98">
        <v>121.47</v>
      </c>
      <c r="V6" s="98">
        <v>0</v>
      </c>
      <c r="W6" s="99">
        <v>-679.97</v>
      </c>
      <c r="X6" s="98">
        <v>0</v>
      </c>
      <c r="Y6" s="98">
        <v>384.65</v>
      </c>
      <c r="Z6" s="98">
        <v>5360.8</v>
      </c>
    </row>
    <row r="7" spans="1:26" x14ac:dyDescent="0.25">
      <c r="A7" s="132" t="s">
        <v>23</v>
      </c>
      <c r="B7" s="113" t="s">
        <v>129</v>
      </c>
      <c r="C7" s="74" t="s">
        <v>85</v>
      </c>
      <c r="D7" s="74" t="s">
        <v>86</v>
      </c>
      <c r="E7" s="98">
        <v>3173.4</v>
      </c>
      <c r="F7" s="98">
        <v>0</v>
      </c>
      <c r="G7" s="98">
        <v>63.47</v>
      </c>
      <c r="H7" s="98">
        <v>0</v>
      </c>
      <c r="I7" s="98">
        <v>529</v>
      </c>
      <c r="J7" s="98">
        <v>288.26</v>
      </c>
      <c r="K7" s="98">
        <v>0</v>
      </c>
      <c r="L7" s="98">
        <v>530</v>
      </c>
      <c r="M7" s="98">
        <v>4584.13</v>
      </c>
      <c r="N7" s="98">
        <v>0</v>
      </c>
      <c r="O7" s="98">
        <v>449.02</v>
      </c>
      <c r="P7" s="98">
        <v>31.73</v>
      </c>
      <c r="Q7" s="98">
        <v>0</v>
      </c>
      <c r="R7" s="98">
        <v>0</v>
      </c>
      <c r="S7" s="99">
        <v>-0.14000000000000001</v>
      </c>
      <c r="T7" s="98">
        <v>174.54</v>
      </c>
      <c r="U7" s="98">
        <v>95.2</v>
      </c>
      <c r="V7" s="98">
        <v>0</v>
      </c>
      <c r="W7" s="99">
        <v>-449.02</v>
      </c>
      <c r="X7" s="98">
        <v>0</v>
      </c>
      <c r="Y7" s="98">
        <v>301.33</v>
      </c>
      <c r="Z7" s="98">
        <v>4282.8</v>
      </c>
    </row>
    <row r="8" spans="1:26" x14ac:dyDescent="0.25">
      <c r="A8" s="132" t="s">
        <v>24</v>
      </c>
      <c r="B8" s="113" t="s">
        <v>130</v>
      </c>
      <c r="C8" s="74" t="s">
        <v>87</v>
      </c>
      <c r="D8" s="74" t="s">
        <v>86</v>
      </c>
      <c r="E8" s="98">
        <v>3589.51</v>
      </c>
      <c r="F8" s="98">
        <v>0</v>
      </c>
      <c r="G8" s="98">
        <v>71.790000000000006</v>
      </c>
      <c r="H8" s="98">
        <v>0</v>
      </c>
      <c r="I8" s="98">
        <v>529</v>
      </c>
      <c r="J8" s="98">
        <v>288.26</v>
      </c>
      <c r="K8" s="98">
        <v>0</v>
      </c>
      <c r="L8" s="98">
        <v>0</v>
      </c>
      <c r="M8" s="98">
        <v>4478.5600000000004</v>
      </c>
      <c r="N8" s="98">
        <v>0</v>
      </c>
      <c r="O8" s="98">
        <v>430.1</v>
      </c>
      <c r="P8" s="98">
        <v>35.9</v>
      </c>
      <c r="Q8" s="98">
        <v>1210</v>
      </c>
      <c r="R8" s="98">
        <v>0</v>
      </c>
      <c r="S8" s="98">
        <v>0.15</v>
      </c>
      <c r="T8" s="98">
        <v>197.42</v>
      </c>
      <c r="U8" s="98">
        <v>107.69</v>
      </c>
      <c r="V8" s="98">
        <v>0</v>
      </c>
      <c r="W8" s="99">
        <v>-430.1</v>
      </c>
      <c r="X8" s="98">
        <v>606</v>
      </c>
      <c r="Y8" s="98">
        <v>2157.16</v>
      </c>
      <c r="Z8" s="98">
        <v>2321.4</v>
      </c>
    </row>
    <row r="9" spans="1:26" x14ac:dyDescent="0.25">
      <c r="A9" s="132" t="s">
        <v>25</v>
      </c>
      <c r="B9" s="113" t="s">
        <v>131</v>
      </c>
      <c r="C9" s="74" t="s">
        <v>87</v>
      </c>
      <c r="D9" s="74" t="s">
        <v>86</v>
      </c>
      <c r="E9" s="98">
        <v>3070.8</v>
      </c>
      <c r="F9" s="98">
        <v>0</v>
      </c>
      <c r="G9" s="98">
        <v>61.42</v>
      </c>
      <c r="H9" s="98">
        <v>0</v>
      </c>
      <c r="I9" s="98">
        <v>529</v>
      </c>
      <c r="J9" s="98">
        <v>197.42</v>
      </c>
      <c r="K9" s="98">
        <v>0</v>
      </c>
      <c r="L9" s="98">
        <v>450</v>
      </c>
      <c r="M9" s="98">
        <v>4308.6400000000003</v>
      </c>
      <c r="N9" s="98">
        <v>0</v>
      </c>
      <c r="O9" s="98">
        <v>399.65</v>
      </c>
      <c r="P9" s="98">
        <v>30.71</v>
      </c>
      <c r="Q9" s="98">
        <v>960</v>
      </c>
      <c r="R9" s="98">
        <v>0</v>
      </c>
      <c r="S9" s="99">
        <v>-0.08</v>
      </c>
      <c r="T9" s="98">
        <v>168.89</v>
      </c>
      <c r="U9" s="98">
        <v>92.12</v>
      </c>
      <c r="V9" s="98">
        <v>0</v>
      </c>
      <c r="W9" s="99">
        <v>-399.65</v>
      </c>
      <c r="X9" s="98">
        <v>0</v>
      </c>
      <c r="Y9" s="98">
        <v>1251.6400000000001</v>
      </c>
      <c r="Z9" s="98">
        <v>3057</v>
      </c>
    </row>
    <row r="10" spans="1:26" x14ac:dyDescent="0.25">
      <c r="A10" s="132" t="s">
        <v>26</v>
      </c>
      <c r="B10" s="113" t="s">
        <v>132</v>
      </c>
      <c r="C10" s="74" t="s">
        <v>120</v>
      </c>
      <c r="D10" s="74" t="s">
        <v>88</v>
      </c>
      <c r="E10" s="98">
        <v>2161.9499999999998</v>
      </c>
      <c r="F10" s="98">
        <v>0</v>
      </c>
      <c r="G10" s="98">
        <v>43.24</v>
      </c>
      <c r="H10" s="98">
        <v>0</v>
      </c>
      <c r="I10" s="98">
        <v>529</v>
      </c>
      <c r="J10" s="98">
        <v>197.42</v>
      </c>
      <c r="K10" s="98">
        <v>0</v>
      </c>
      <c r="L10" s="98">
        <v>795</v>
      </c>
      <c r="M10" s="98">
        <v>3726.61</v>
      </c>
      <c r="N10" s="98">
        <v>0</v>
      </c>
      <c r="O10" s="98">
        <v>305.29000000000002</v>
      </c>
      <c r="P10" s="98">
        <v>21.62</v>
      </c>
      <c r="Q10" s="98">
        <v>0</v>
      </c>
      <c r="R10" s="98">
        <v>0</v>
      </c>
      <c r="S10" s="98">
        <v>0.02</v>
      </c>
      <c r="T10" s="98">
        <v>118.91</v>
      </c>
      <c r="U10" s="98">
        <v>64.86</v>
      </c>
      <c r="V10" s="98">
        <v>0</v>
      </c>
      <c r="W10" s="99">
        <v>-305.29000000000002</v>
      </c>
      <c r="X10" s="98">
        <v>0</v>
      </c>
      <c r="Y10" s="98">
        <v>205.41</v>
      </c>
      <c r="Z10" s="98">
        <v>3521.2</v>
      </c>
    </row>
    <row r="11" spans="1:26" x14ac:dyDescent="0.25">
      <c r="A11" s="132" t="s">
        <v>27</v>
      </c>
      <c r="B11" s="113" t="s">
        <v>133</v>
      </c>
      <c r="C11" s="74" t="s">
        <v>89</v>
      </c>
      <c r="D11" s="74" t="s">
        <v>90</v>
      </c>
      <c r="E11" s="98">
        <v>3499.95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3499.95</v>
      </c>
      <c r="N11" s="98">
        <v>0</v>
      </c>
      <c r="O11" s="98">
        <v>151.65</v>
      </c>
      <c r="P11" s="98">
        <v>0</v>
      </c>
      <c r="Q11" s="98">
        <v>0</v>
      </c>
      <c r="R11" s="98">
        <v>0</v>
      </c>
      <c r="S11" s="99">
        <v>-0.05</v>
      </c>
      <c r="T11" s="98">
        <v>0</v>
      </c>
      <c r="U11" s="98">
        <v>0</v>
      </c>
      <c r="V11" s="98">
        <v>0</v>
      </c>
      <c r="W11" s="99">
        <v>-151.65</v>
      </c>
      <c r="X11" s="98">
        <v>0</v>
      </c>
      <c r="Y11" s="98">
        <v>-0.05</v>
      </c>
      <c r="Z11" s="98">
        <v>3500</v>
      </c>
    </row>
    <row r="12" spans="1:26" x14ac:dyDescent="0.25">
      <c r="A12" s="132" t="s">
        <v>28</v>
      </c>
      <c r="B12" s="113" t="s">
        <v>134</v>
      </c>
      <c r="C12" s="74" t="s">
        <v>91</v>
      </c>
      <c r="D12" s="74" t="s">
        <v>86</v>
      </c>
      <c r="E12" s="98">
        <v>3500.1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3500.1</v>
      </c>
      <c r="N12" s="98">
        <v>0</v>
      </c>
      <c r="O12" s="98">
        <v>151.66999999999999</v>
      </c>
      <c r="P12" s="98">
        <v>0</v>
      </c>
      <c r="Q12" s="98">
        <v>0</v>
      </c>
      <c r="R12" s="98">
        <v>0</v>
      </c>
      <c r="S12" s="99">
        <v>-0.1</v>
      </c>
      <c r="T12" s="98">
        <v>0</v>
      </c>
      <c r="U12" s="98">
        <v>0</v>
      </c>
      <c r="V12" s="98">
        <v>0</v>
      </c>
      <c r="W12" s="99">
        <v>-151.66999999999999</v>
      </c>
      <c r="X12" s="98">
        <v>0</v>
      </c>
      <c r="Y12" s="98">
        <v>-0.1</v>
      </c>
      <c r="Z12" s="98">
        <v>3500.2</v>
      </c>
    </row>
    <row r="13" spans="1:26" x14ac:dyDescent="0.25">
      <c r="A13" s="132" t="s">
        <v>29</v>
      </c>
      <c r="B13" s="74" t="s">
        <v>135</v>
      </c>
      <c r="C13" s="74" t="s">
        <v>92</v>
      </c>
      <c r="D13" s="74" t="s">
        <v>93</v>
      </c>
      <c r="E13" s="98">
        <v>2500.0500000000002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2500.0500000000002</v>
      </c>
      <c r="N13" s="98">
        <v>0</v>
      </c>
      <c r="O13" s="98">
        <v>7.67</v>
      </c>
      <c r="P13" s="98">
        <v>0</v>
      </c>
      <c r="Q13" s="98">
        <v>0</v>
      </c>
      <c r="R13" s="98">
        <v>0</v>
      </c>
      <c r="S13" s="98">
        <v>0.05</v>
      </c>
      <c r="T13" s="98">
        <v>0</v>
      </c>
      <c r="U13" s="98">
        <v>0</v>
      </c>
      <c r="V13" s="98">
        <v>0</v>
      </c>
      <c r="W13" s="99">
        <v>-7.67</v>
      </c>
      <c r="X13" s="98">
        <v>0</v>
      </c>
      <c r="Y13" s="98">
        <v>0.05</v>
      </c>
      <c r="Z13" s="98">
        <v>2500</v>
      </c>
    </row>
    <row r="14" spans="1:26" x14ac:dyDescent="0.25">
      <c r="A14" s="132" t="s">
        <v>34</v>
      </c>
      <c r="B14" s="74" t="s">
        <v>140</v>
      </c>
      <c r="C14" s="74" t="s">
        <v>100</v>
      </c>
      <c r="D14" s="74" t="s">
        <v>88</v>
      </c>
      <c r="E14" s="98">
        <v>2499.9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2499.9</v>
      </c>
      <c r="N14" s="98">
        <v>0</v>
      </c>
      <c r="O14" s="98">
        <v>7.65</v>
      </c>
      <c r="P14" s="98">
        <v>0</v>
      </c>
      <c r="Q14" s="98">
        <v>450</v>
      </c>
      <c r="R14" s="98">
        <v>0</v>
      </c>
      <c r="S14" s="99">
        <v>-0.1</v>
      </c>
      <c r="T14" s="98">
        <v>0</v>
      </c>
      <c r="U14" s="98">
        <v>0</v>
      </c>
      <c r="V14" s="98">
        <v>0</v>
      </c>
      <c r="W14" s="99">
        <v>-7.65</v>
      </c>
      <c r="X14" s="98">
        <v>0</v>
      </c>
      <c r="Y14" s="98">
        <v>449.9</v>
      </c>
      <c r="Z14" s="98">
        <v>2050</v>
      </c>
    </row>
    <row r="15" spans="1:26" x14ac:dyDescent="0.25">
      <c r="A15" s="132" t="s">
        <v>36</v>
      </c>
      <c r="B15" s="74" t="s">
        <v>142</v>
      </c>
      <c r="C15" s="74" t="s">
        <v>102</v>
      </c>
      <c r="D15" s="74" t="s">
        <v>103</v>
      </c>
      <c r="E15" s="98">
        <v>4000.05</v>
      </c>
      <c r="F15" s="98">
        <v>500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4500.05</v>
      </c>
      <c r="N15" s="98">
        <v>0</v>
      </c>
      <c r="O15" s="98">
        <v>433.95</v>
      </c>
      <c r="P15" s="98">
        <v>0</v>
      </c>
      <c r="Q15" s="98">
        <v>0</v>
      </c>
      <c r="R15" s="98">
        <v>0</v>
      </c>
      <c r="S15" s="98">
        <v>0.05</v>
      </c>
      <c r="T15" s="98">
        <v>0</v>
      </c>
      <c r="U15" s="98">
        <v>0</v>
      </c>
      <c r="V15" s="98">
        <v>0</v>
      </c>
      <c r="W15" s="99">
        <v>-433.95</v>
      </c>
      <c r="X15" s="98">
        <v>0</v>
      </c>
      <c r="Y15" s="98">
        <v>0.05</v>
      </c>
      <c r="Z15" s="98">
        <v>4500</v>
      </c>
    </row>
    <row r="16" spans="1:26" x14ac:dyDescent="0.25">
      <c r="A16" s="132" t="s">
        <v>37</v>
      </c>
      <c r="B16" s="74" t="s">
        <v>143</v>
      </c>
      <c r="C16" s="74" t="s">
        <v>121</v>
      </c>
      <c r="D16" s="74" t="s">
        <v>86</v>
      </c>
      <c r="E16" s="98">
        <v>4000</v>
      </c>
      <c r="F16" s="98">
        <v>500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4500</v>
      </c>
      <c r="N16" s="98">
        <v>0</v>
      </c>
      <c r="O16" s="98">
        <v>433.94</v>
      </c>
      <c r="P16" s="98">
        <v>0</v>
      </c>
      <c r="Q16" s="98">
        <v>0</v>
      </c>
      <c r="R16" s="98">
        <v>266.66000000000003</v>
      </c>
      <c r="S16" s="98">
        <v>0.14000000000000001</v>
      </c>
      <c r="T16" s="98">
        <v>0</v>
      </c>
      <c r="U16" s="98">
        <v>0</v>
      </c>
      <c r="V16" s="98">
        <v>0</v>
      </c>
      <c r="W16" s="99">
        <v>-433.94</v>
      </c>
      <c r="X16" s="98">
        <v>0</v>
      </c>
      <c r="Y16" s="98">
        <v>266.8</v>
      </c>
      <c r="Z16" s="98">
        <v>4233.2</v>
      </c>
    </row>
    <row r="17" spans="1:26" x14ac:dyDescent="0.25">
      <c r="A17" s="132" t="s">
        <v>39</v>
      </c>
      <c r="B17" s="74" t="s">
        <v>145</v>
      </c>
      <c r="C17" s="74" t="s">
        <v>122</v>
      </c>
      <c r="D17" s="74" t="s">
        <v>104</v>
      </c>
      <c r="E17" s="98">
        <v>3000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3000</v>
      </c>
      <c r="N17" s="98">
        <v>0</v>
      </c>
      <c r="O17" s="98">
        <v>76.98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9">
        <v>-76.98</v>
      </c>
      <c r="X17" s="98">
        <v>0</v>
      </c>
      <c r="Y17" s="98">
        <v>0</v>
      </c>
      <c r="Z17" s="98">
        <v>3000</v>
      </c>
    </row>
    <row r="18" spans="1:26" x14ac:dyDescent="0.25">
      <c r="A18" s="132" t="s">
        <v>40</v>
      </c>
      <c r="B18" s="74" t="s">
        <v>146</v>
      </c>
      <c r="C18" s="74" t="s">
        <v>105</v>
      </c>
      <c r="D18" s="74" t="s">
        <v>86</v>
      </c>
      <c r="E18" s="98">
        <v>4500</v>
      </c>
      <c r="F18" s="98">
        <v>500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5000</v>
      </c>
      <c r="N18" s="98">
        <v>0</v>
      </c>
      <c r="O18" s="98">
        <v>523.54</v>
      </c>
      <c r="P18" s="98">
        <v>0</v>
      </c>
      <c r="Q18" s="98">
        <v>2270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9">
        <v>-523.54</v>
      </c>
      <c r="X18" s="98">
        <v>336</v>
      </c>
      <c r="Y18" s="98">
        <v>2606</v>
      </c>
      <c r="Z18" s="98">
        <v>2394</v>
      </c>
    </row>
    <row r="19" spans="1:26" x14ac:dyDescent="0.25">
      <c r="A19" s="132" t="s">
        <v>41</v>
      </c>
      <c r="B19" s="74" t="s">
        <v>147</v>
      </c>
      <c r="C19" s="74" t="s">
        <v>106</v>
      </c>
      <c r="D19" s="74" t="s">
        <v>106</v>
      </c>
      <c r="E19" s="98">
        <v>2000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2000</v>
      </c>
      <c r="N19" s="99">
        <v>-71.680000000000007</v>
      </c>
      <c r="O19" s="98">
        <v>0</v>
      </c>
      <c r="P19" s="98">
        <v>0</v>
      </c>
      <c r="Q19" s="98">
        <v>0</v>
      </c>
      <c r="R19" s="98">
        <v>0</v>
      </c>
      <c r="S19" s="98">
        <v>0.08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-71.599999999999994</v>
      </c>
      <c r="Z19" s="98">
        <v>2071.6</v>
      </c>
    </row>
    <row r="20" spans="1:26" x14ac:dyDescent="0.25">
      <c r="A20" s="132" t="s">
        <v>42</v>
      </c>
      <c r="B20" s="74" t="s">
        <v>148</v>
      </c>
      <c r="C20" s="74" t="s">
        <v>123</v>
      </c>
      <c r="D20" s="74" t="s">
        <v>93</v>
      </c>
      <c r="E20" s="98">
        <v>4000.05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4000.05</v>
      </c>
      <c r="N20" s="98">
        <v>0</v>
      </c>
      <c r="O20" s="98">
        <v>349.04</v>
      </c>
      <c r="P20" s="98">
        <v>0</v>
      </c>
      <c r="Q20" s="98">
        <v>0</v>
      </c>
      <c r="R20" s="98">
        <v>0</v>
      </c>
      <c r="S20" s="98">
        <v>0.05</v>
      </c>
      <c r="T20" s="98">
        <v>0</v>
      </c>
      <c r="U20" s="98">
        <v>0</v>
      </c>
      <c r="V20" s="98">
        <v>0</v>
      </c>
      <c r="W20" s="99">
        <v>-349.04</v>
      </c>
      <c r="X20" s="98">
        <v>0</v>
      </c>
      <c r="Y20" s="98">
        <v>0.05</v>
      </c>
      <c r="Z20" s="98">
        <v>4000</v>
      </c>
    </row>
    <row r="21" spans="1:26" x14ac:dyDescent="0.25">
      <c r="A21" s="132" t="s">
        <v>43</v>
      </c>
      <c r="B21" s="74" t="s">
        <v>149</v>
      </c>
      <c r="C21" s="74" t="s">
        <v>107</v>
      </c>
      <c r="D21" s="74" t="s">
        <v>108</v>
      </c>
      <c r="E21" s="98">
        <v>2500</v>
      </c>
      <c r="F21" s="98">
        <v>500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3000</v>
      </c>
      <c r="N21" s="98">
        <v>0</v>
      </c>
      <c r="O21" s="98">
        <v>76.98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9">
        <v>-76.98</v>
      </c>
      <c r="X21" s="98">
        <v>0</v>
      </c>
      <c r="Y21" s="98">
        <v>0</v>
      </c>
      <c r="Z21" s="98">
        <v>3000</v>
      </c>
    </row>
    <row r="22" spans="1:26" x14ac:dyDescent="0.25">
      <c r="A22" s="132" t="s">
        <v>44</v>
      </c>
      <c r="B22" s="74" t="s">
        <v>150</v>
      </c>
      <c r="C22" s="74" t="s">
        <v>109</v>
      </c>
      <c r="D22" s="74" t="s">
        <v>90</v>
      </c>
      <c r="E22" s="98">
        <v>1999.95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1999.95</v>
      </c>
      <c r="N22" s="99">
        <v>-71.69</v>
      </c>
      <c r="O22" s="98">
        <v>0</v>
      </c>
      <c r="P22" s="98">
        <v>0</v>
      </c>
      <c r="Q22" s="98">
        <v>0</v>
      </c>
      <c r="R22" s="98">
        <v>0</v>
      </c>
      <c r="S22" s="98">
        <v>0.04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-71.650000000000006</v>
      </c>
      <c r="Z22" s="98">
        <v>2071.6</v>
      </c>
    </row>
    <row r="23" spans="1:26" x14ac:dyDescent="0.25">
      <c r="A23" s="132" t="s">
        <v>46</v>
      </c>
      <c r="B23" s="74" t="s">
        <v>152</v>
      </c>
      <c r="C23" s="74" t="s">
        <v>111</v>
      </c>
      <c r="D23" s="74" t="s">
        <v>86</v>
      </c>
      <c r="E23" s="98">
        <v>3499.95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3499.95</v>
      </c>
      <c r="N23" s="98">
        <v>0</v>
      </c>
      <c r="O23" s="98">
        <v>151.65</v>
      </c>
      <c r="P23" s="98">
        <v>0</v>
      </c>
      <c r="Q23" s="98">
        <v>0</v>
      </c>
      <c r="R23" s="98">
        <v>0</v>
      </c>
      <c r="S23" s="99">
        <v>-0.05</v>
      </c>
      <c r="T23" s="98">
        <v>0</v>
      </c>
      <c r="U23" s="98">
        <v>0</v>
      </c>
      <c r="V23" s="98">
        <v>0</v>
      </c>
      <c r="W23" s="99">
        <v>-151.65</v>
      </c>
      <c r="X23" s="98">
        <v>0</v>
      </c>
      <c r="Y23" s="98">
        <v>-0.05</v>
      </c>
      <c r="Z23" s="98">
        <v>3500</v>
      </c>
    </row>
    <row r="24" spans="1:26" x14ac:dyDescent="0.25">
      <c r="A24" s="132" t="s">
        <v>52</v>
      </c>
      <c r="B24" s="74" t="s">
        <v>157</v>
      </c>
      <c r="C24" s="74" t="s">
        <v>83</v>
      </c>
      <c r="D24" s="74" t="s">
        <v>124</v>
      </c>
      <c r="E24" s="98">
        <v>5000.1000000000004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5000.1000000000004</v>
      </c>
      <c r="N24" s="98">
        <v>0</v>
      </c>
      <c r="O24" s="98">
        <v>523.55999999999995</v>
      </c>
      <c r="P24" s="98">
        <v>0</v>
      </c>
      <c r="Q24" s="98">
        <v>0</v>
      </c>
      <c r="R24" s="98">
        <v>0</v>
      </c>
      <c r="S24" s="99">
        <v>-0.1</v>
      </c>
      <c r="T24" s="98">
        <v>0</v>
      </c>
      <c r="U24" s="98">
        <v>0</v>
      </c>
      <c r="V24" s="98">
        <v>0</v>
      </c>
      <c r="W24" s="99">
        <v>-523.55999999999995</v>
      </c>
      <c r="X24" s="98">
        <v>0</v>
      </c>
      <c r="Y24" s="98">
        <v>-0.1</v>
      </c>
      <c r="Z24" s="98">
        <v>5000.2</v>
      </c>
    </row>
    <row r="25" spans="1:26" x14ac:dyDescent="0.25">
      <c r="A25" s="132" t="s">
        <v>53</v>
      </c>
      <c r="B25" s="74" t="s">
        <v>158</v>
      </c>
      <c r="C25" s="74" t="s">
        <v>112</v>
      </c>
      <c r="D25" s="74" t="s">
        <v>113</v>
      </c>
      <c r="E25" s="98">
        <v>4000.05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4000.05</v>
      </c>
      <c r="N25" s="98">
        <v>0</v>
      </c>
      <c r="O25" s="98">
        <v>349.04</v>
      </c>
      <c r="P25" s="98">
        <v>0</v>
      </c>
      <c r="Q25" s="98">
        <v>0</v>
      </c>
      <c r="R25" s="98">
        <v>0</v>
      </c>
      <c r="S25" s="99">
        <v>-0.15</v>
      </c>
      <c r="T25" s="98">
        <v>0</v>
      </c>
      <c r="U25" s="98">
        <v>0</v>
      </c>
      <c r="V25" s="98">
        <v>0</v>
      </c>
      <c r="W25" s="99">
        <v>-349.04</v>
      </c>
      <c r="X25" s="98">
        <v>0</v>
      </c>
      <c r="Y25" s="98">
        <v>-0.15</v>
      </c>
      <c r="Z25" s="98">
        <v>4000.2</v>
      </c>
    </row>
    <row r="26" spans="1:26" x14ac:dyDescent="0.25">
      <c r="A26" s="132" t="s">
        <v>54</v>
      </c>
      <c r="B26" s="74" t="s">
        <v>159</v>
      </c>
      <c r="C26" s="74" t="s">
        <v>114</v>
      </c>
      <c r="D26" s="74" t="s">
        <v>101</v>
      </c>
      <c r="E26" s="98">
        <v>2500.0500000000002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2500.0500000000002</v>
      </c>
      <c r="N26" s="98">
        <v>0</v>
      </c>
      <c r="O26" s="98">
        <v>7.67</v>
      </c>
      <c r="P26" s="98">
        <v>0</v>
      </c>
      <c r="Q26" s="98">
        <v>0</v>
      </c>
      <c r="R26" s="98">
        <v>0</v>
      </c>
      <c r="S26" s="99">
        <v>-0.15</v>
      </c>
      <c r="T26" s="98">
        <v>0</v>
      </c>
      <c r="U26" s="98">
        <v>0</v>
      </c>
      <c r="V26" s="98">
        <v>0</v>
      </c>
      <c r="W26" s="99">
        <v>-7.67</v>
      </c>
      <c r="X26" s="98">
        <v>0</v>
      </c>
      <c r="Y26" s="98">
        <v>-0.15</v>
      </c>
      <c r="Z26" s="98">
        <v>2500.1999999999998</v>
      </c>
    </row>
    <row r="27" spans="1:26" x14ac:dyDescent="0.25">
      <c r="A27" s="132" t="s">
        <v>55</v>
      </c>
      <c r="B27" s="74" t="s">
        <v>162</v>
      </c>
      <c r="C27" s="74" t="s">
        <v>89</v>
      </c>
      <c r="D27" s="74" t="s">
        <v>90</v>
      </c>
      <c r="E27" s="98">
        <v>3499.95</v>
      </c>
      <c r="F27" s="98">
        <v>500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3999.95</v>
      </c>
      <c r="N27" s="98">
        <v>0</v>
      </c>
      <c r="O27" s="98">
        <v>349.02</v>
      </c>
      <c r="P27" s="98">
        <v>0</v>
      </c>
      <c r="Q27" s="98">
        <v>0</v>
      </c>
      <c r="R27" s="98">
        <v>0</v>
      </c>
      <c r="S27" s="98">
        <v>0.15</v>
      </c>
      <c r="T27" s="98">
        <v>0</v>
      </c>
      <c r="U27" s="98">
        <v>0</v>
      </c>
      <c r="V27" s="98">
        <v>0</v>
      </c>
      <c r="W27" s="99">
        <v>-349.02</v>
      </c>
      <c r="X27" s="98">
        <v>845</v>
      </c>
      <c r="Y27" s="98">
        <v>845.15</v>
      </c>
      <c r="Z27" s="98">
        <v>3154.8</v>
      </c>
    </row>
    <row r="28" spans="1:26" x14ac:dyDescent="0.25">
      <c r="A28" s="132" t="s">
        <v>57</v>
      </c>
      <c r="B28" s="74" t="s">
        <v>163</v>
      </c>
      <c r="C28" s="74" t="s">
        <v>115</v>
      </c>
      <c r="D28" s="74" t="s">
        <v>89</v>
      </c>
      <c r="E28" s="98">
        <v>3499.95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3499.95</v>
      </c>
      <c r="N28" s="98">
        <v>0</v>
      </c>
      <c r="O28" s="98">
        <v>151.65</v>
      </c>
      <c r="P28" s="98">
        <v>0</v>
      </c>
      <c r="Q28" s="98">
        <v>0</v>
      </c>
      <c r="R28" s="98">
        <v>0</v>
      </c>
      <c r="S28" s="98">
        <v>0.15</v>
      </c>
      <c r="T28" s="98">
        <v>0</v>
      </c>
      <c r="U28" s="98">
        <v>0</v>
      </c>
      <c r="V28" s="98">
        <v>0</v>
      </c>
      <c r="W28" s="99">
        <v>-151.65</v>
      </c>
      <c r="X28" s="98">
        <v>0</v>
      </c>
      <c r="Y28" s="98">
        <v>0.15</v>
      </c>
      <c r="Z28" s="98">
        <v>3499.8</v>
      </c>
    </row>
    <row r="29" spans="1:26" x14ac:dyDescent="0.25">
      <c r="A29" s="132" t="s">
        <v>58</v>
      </c>
      <c r="B29" s="74" t="s">
        <v>165</v>
      </c>
      <c r="C29" s="74" t="s">
        <v>123</v>
      </c>
      <c r="D29" s="74" t="s">
        <v>93</v>
      </c>
      <c r="E29" s="98">
        <v>4000.05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4000.05</v>
      </c>
      <c r="N29" s="98">
        <v>0</v>
      </c>
      <c r="O29" s="98">
        <v>349.04</v>
      </c>
      <c r="P29" s="98">
        <v>0</v>
      </c>
      <c r="Q29" s="98">
        <v>0</v>
      </c>
      <c r="R29" s="98">
        <v>0</v>
      </c>
      <c r="S29" s="98">
        <v>0.05</v>
      </c>
      <c r="T29" s="98">
        <v>0</v>
      </c>
      <c r="U29" s="98">
        <v>0</v>
      </c>
      <c r="V29" s="98">
        <v>0</v>
      </c>
      <c r="W29" s="99">
        <v>-349.04</v>
      </c>
      <c r="X29" s="98">
        <v>0</v>
      </c>
      <c r="Y29" s="98">
        <v>0.05</v>
      </c>
      <c r="Z29" s="98">
        <v>4000</v>
      </c>
    </row>
    <row r="30" spans="1:26" x14ac:dyDescent="0.25">
      <c r="A30" s="132" t="s">
        <v>60</v>
      </c>
      <c r="B30" s="74" t="s">
        <v>167</v>
      </c>
      <c r="C30" s="74" t="s">
        <v>116</v>
      </c>
      <c r="D30" s="74" t="s">
        <v>117</v>
      </c>
      <c r="E30" s="98">
        <v>15000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15000</v>
      </c>
      <c r="N30" s="98">
        <v>0</v>
      </c>
      <c r="O30" s="98">
        <v>2759.37</v>
      </c>
      <c r="P30" s="98">
        <v>0</v>
      </c>
      <c r="Q30" s="98">
        <v>2400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9">
        <v>-2759.37</v>
      </c>
      <c r="X30" s="98">
        <v>0</v>
      </c>
      <c r="Y30" s="98">
        <v>2400</v>
      </c>
      <c r="Z30" s="98">
        <v>12600</v>
      </c>
    </row>
    <row r="31" spans="1:26" x14ac:dyDescent="0.25">
      <c r="A31" s="132" t="s">
        <v>61</v>
      </c>
      <c r="B31" s="74" t="s">
        <v>168</v>
      </c>
      <c r="C31" s="74" t="s">
        <v>118</v>
      </c>
      <c r="D31" s="74" t="s">
        <v>95</v>
      </c>
      <c r="E31" s="98">
        <v>3000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3000</v>
      </c>
      <c r="N31" s="98">
        <v>0</v>
      </c>
      <c r="O31" s="98">
        <v>76.98</v>
      </c>
      <c r="P31" s="98">
        <v>0</v>
      </c>
      <c r="Q31" s="98">
        <v>1000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9">
        <v>-76.98</v>
      </c>
      <c r="X31" s="98">
        <v>0</v>
      </c>
      <c r="Y31" s="98">
        <v>1000</v>
      </c>
      <c r="Z31" s="98">
        <v>2000</v>
      </c>
    </row>
    <row r="32" spans="1:26" x14ac:dyDescent="0.25">
      <c r="A32" s="132" t="s">
        <v>68</v>
      </c>
      <c r="B32" s="142" t="s">
        <v>170</v>
      </c>
      <c r="C32" s="142" t="s">
        <v>89</v>
      </c>
      <c r="D32" s="98" t="s">
        <v>90</v>
      </c>
      <c r="E32" s="98">
        <v>3500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3500</v>
      </c>
      <c r="N32" s="98">
        <v>0</v>
      </c>
      <c r="O32" s="98">
        <v>151.66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9">
        <v>-151.66</v>
      </c>
      <c r="X32" s="98">
        <v>0</v>
      </c>
      <c r="Y32" s="98">
        <v>0</v>
      </c>
      <c r="Z32" s="98">
        <v>3500</v>
      </c>
    </row>
    <row r="33" spans="1:26" x14ac:dyDescent="0.25">
      <c r="A33" s="132" t="s">
        <v>71</v>
      </c>
      <c r="B33" s="74" t="s">
        <v>171</v>
      </c>
      <c r="C33" s="142" t="s">
        <v>110</v>
      </c>
      <c r="D33" s="98" t="s">
        <v>124</v>
      </c>
      <c r="E33" s="98">
        <v>4999.95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4999.95</v>
      </c>
      <c r="N33" s="98">
        <v>0</v>
      </c>
      <c r="O33" s="98">
        <v>523.53</v>
      </c>
      <c r="P33" s="98">
        <v>0</v>
      </c>
      <c r="Q33" s="98">
        <v>200</v>
      </c>
      <c r="R33" s="98">
        <v>0</v>
      </c>
      <c r="S33" s="99">
        <v>-0.05</v>
      </c>
      <c r="T33" s="98">
        <v>0</v>
      </c>
      <c r="U33" s="98">
        <v>0</v>
      </c>
      <c r="V33" s="98">
        <v>0</v>
      </c>
      <c r="W33" s="99">
        <v>-523.53</v>
      </c>
      <c r="X33" s="98">
        <v>0</v>
      </c>
      <c r="Y33" s="98">
        <v>199.95</v>
      </c>
      <c r="Z33" s="98">
        <v>4800</v>
      </c>
    </row>
    <row r="34" spans="1:26" ht="15" thickBot="1" x14ac:dyDescent="0.3">
      <c r="A34" s="134" t="s">
        <v>72</v>
      </c>
      <c r="B34" s="87" t="s">
        <v>172</v>
      </c>
      <c r="C34" s="164" t="s">
        <v>106</v>
      </c>
      <c r="D34" s="123" t="s">
        <v>90</v>
      </c>
      <c r="E34" s="123">
        <v>2499.9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2499.9</v>
      </c>
      <c r="N34" s="123">
        <v>0</v>
      </c>
      <c r="O34" s="123">
        <v>7.65</v>
      </c>
      <c r="P34" s="123">
        <v>0</v>
      </c>
      <c r="Q34" s="123">
        <v>0</v>
      </c>
      <c r="R34" s="123">
        <v>0</v>
      </c>
      <c r="S34" s="123">
        <v>0.1</v>
      </c>
      <c r="T34" s="123">
        <v>0</v>
      </c>
      <c r="U34" s="123">
        <v>0</v>
      </c>
      <c r="V34" s="98">
        <v>0</v>
      </c>
      <c r="W34" s="124">
        <v>-7.65</v>
      </c>
      <c r="X34" s="123">
        <v>0</v>
      </c>
      <c r="Y34" s="123">
        <v>0.1</v>
      </c>
      <c r="Z34" s="123">
        <v>2499.8000000000002</v>
      </c>
    </row>
    <row r="35" spans="1:26" ht="15" thickBot="1" x14ac:dyDescent="0.3">
      <c r="A35" s="189" t="s">
        <v>48</v>
      </c>
      <c r="B35" s="189"/>
      <c r="C35" s="189"/>
      <c r="D35" s="189"/>
      <c r="E35" s="100">
        <f>SUM(E3:E34)</f>
        <v>121266.22000000002</v>
      </c>
      <c r="F35" s="100">
        <v>2500</v>
      </c>
      <c r="G35" s="100">
        <v>565.33000000000004</v>
      </c>
      <c r="H35" s="100">
        <v>0</v>
      </c>
      <c r="I35" s="100">
        <v>4232</v>
      </c>
      <c r="J35" s="100">
        <v>2639.74</v>
      </c>
      <c r="K35" s="100">
        <v>881.43</v>
      </c>
      <c r="L35" s="100">
        <v>2285</v>
      </c>
      <c r="M35" s="100">
        <v>134369.72</v>
      </c>
      <c r="N35" s="100">
        <v>-143.37</v>
      </c>
      <c r="O35" s="100">
        <v>11516.96</v>
      </c>
      <c r="P35" s="100">
        <v>282.67</v>
      </c>
      <c r="Q35" s="100">
        <v>12135</v>
      </c>
      <c r="R35" s="100">
        <v>266.66000000000003</v>
      </c>
      <c r="S35" s="100">
        <v>-0.08</v>
      </c>
      <c r="T35" s="100">
        <v>1554.65</v>
      </c>
      <c r="U35" s="100">
        <v>847.99</v>
      </c>
      <c r="V35" s="100">
        <f>SUM(V3:V34)</f>
        <v>0</v>
      </c>
      <c r="W35" s="100">
        <v>-11516.96</v>
      </c>
      <c r="X35" s="100">
        <v>3387</v>
      </c>
      <c r="Y35" s="100">
        <v>18330.52</v>
      </c>
      <c r="Z35" s="100">
        <v>116039.2</v>
      </c>
    </row>
    <row r="36" spans="1:26" ht="24.75" customHeight="1" thickBot="1" x14ac:dyDescent="0.3">
      <c r="A36" s="188" t="s">
        <v>211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208" t="s">
        <v>211</v>
      </c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</row>
    <row r="37" spans="1:26" ht="25.5" customHeight="1" thickBot="1" x14ac:dyDescent="0.3">
      <c r="A37" s="93" t="s">
        <v>0</v>
      </c>
      <c r="B37" s="94" t="s">
        <v>1</v>
      </c>
      <c r="C37" s="94" t="s">
        <v>79</v>
      </c>
      <c r="D37" s="94" t="s">
        <v>80</v>
      </c>
      <c r="E37" s="94" t="s">
        <v>2</v>
      </c>
      <c r="F37" s="94" t="s">
        <v>56</v>
      </c>
      <c r="G37" s="94" t="s">
        <v>3</v>
      </c>
      <c r="H37" s="94" t="s">
        <v>66</v>
      </c>
      <c r="I37" s="94" t="s">
        <v>4</v>
      </c>
      <c r="J37" s="94" t="s">
        <v>5</v>
      </c>
      <c r="K37" s="94" t="s">
        <v>69</v>
      </c>
      <c r="L37" s="94" t="s">
        <v>6</v>
      </c>
      <c r="M37" s="95" t="s">
        <v>7</v>
      </c>
      <c r="N37" s="94" t="s">
        <v>8</v>
      </c>
      <c r="O37" s="94" t="s">
        <v>9</v>
      </c>
      <c r="P37" s="94" t="s">
        <v>191</v>
      </c>
      <c r="Q37" s="94" t="s">
        <v>73</v>
      </c>
      <c r="R37" s="94" t="s">
        <v>74</v>
      </c>
      <c r="S37" s="94" t="s">
        <v>180</v>
      </c>
      <c r="T37" s="94" t="s">
        <v>13</v>
      </c>
      <c r="U37" s="94" t="s">
        <v>14</v>
      </c>
      <c r="V37" s="94" t="s">
        <v>50</v>
      </c>
      <c r="W37" s="94" t="s">
        <v>17</v>
      </c>
      <c r="X37" s="94" t="s">
        <v>63</v>
      </c>
      <c r="Y37" s="95" t="s">
        <v>18</v>
      </c>
      <c r="Z37" s="96" t="s">
        <v>19</v>
      </c>
    </row>
    <row r="38" spans="1:26" ht="13.5" customHeight="1" x14ac:dyDescent="0.25">
      <c r="A38" s="131" t="s">
        <v>20</v>
      </c>
      <c r="B38" s="112" t="s">
        <v>126</v>
      </c>
      <c r="C38" s="112" t="s">
        <v>81</v>
      </c>
      <c r="D38" s="83" t="s">
        <v>82</v>
      </c>
      <c r="E38" s="126">
        <v>4767.1400000000003</v>
      </c>
      <c r="F38" s="126">
        <v>0</v>
      </c>
      <c r="G38" s="126">
        <v>95.34</v>
      </c>
      <c r="H38" s="126">
        <v>0</v>
      </c>
      <c r="I38" s="126">
        <v>529</v>
      </c>
      <c r="J38" s="126">
        <v>424.51</v>
      </c>
      <c r="K38" s="126">
        <v>0</v>
      </c>
      <c r="L38" s="171">
        <v>0</v>
      </c>
      <c r="M38" s="126">
        <v>5815.99</v>
      </c>
      <c r="N38" s="126">
        <v>0</v>
      </c>
      <c r="O38" s="126">
        <v>695.03</v>
      </c>
      <c r="P38" s="126">
        <v>47.67</v>
      </c>
      <c r="Q38" s="126">
        <v>1540</v>
      </c>
      <c r="R38" s="171">
        <v>0</v>
      </c>
      <c r="S38" s="129">
        <v>-0.02</v>
      </c>
      <c r="T38" s="126">
        <v>262.19</v>
      </c>
      <c r="U38" s="126">
        <v>143.01</v>
      </c>
      <c r="V38" s="126">
        <v>95.34</v>
      </c>
      <c r="W38" s="129">
        <v>-695.03</v>
      </c>
      <c r="X38" s="126">
        <v>0</v>
      </c>
      <c r="Y38" s="126">
        <v>2088.19</v>
      </c>
      <c r="Z38" s="126">
        <v>3727.8</v>
      </c>
    </row>
    <row r="39" spans="1:26" ht="13.5" customHeight="1" x14ac:dyDescent="0.25">
      <c r="A39" s="132" t="s">
        <v>21</v>
      </c>
      <c r="B39" s="113" t="s">
        <v>127</v>
      </c>
      <c r="C39" s="113" t="s">
        <v>83</v>
      </c>
      <c r="D39" s="74" t="s">
        <v>82</v>
      </c>
      <c r="E39" s="98">
        <v>4407.1499999999996</v>
      </c>
      <c r="F39" s="98">
        <v>0</v>
      </c>
      <c r="G39" s="98">
        <v>88.14</v>
      </c>
      <c r="H39" s="98">
        <v>0</v>
      </c>
      <c r="I39" s="98">
        <v>529</v>
      </c>
      <c r="J39" s="98">
        <v>379.09</v>
      </c>
      <c r="K39" s="98">
        <v>881.43</v>
      </c>
      <c r="L39" s="116">
        <v>0</v>
      </c>
      <c r="M39" s="98">
        <v>6284.81</v>
      </c>
      <c r="N39" s="98">
        <v>0</v>
      </c>
      <c r="O39" s="98">
        <v>606.9</v>
      </c>
      <c r="P39" s="98">
        <v>44.07</v>
      </c>
      <c r="Q39" s="98">
        <v>850</v>
      </c>
      <c r="R39" s="116">
        <v>0</v>
      </c>
      <c r="S39" s="98">
        <v>0</v>
      </c>
      <c r="T39" s="98">
        <v>242.39</v>
      </c>
      <c r="U39" s="98">
        <v>132.21</v>
      </c>
      <c r="V39" s="98">
        <v>88.14</v>
      </c>
      <c r="W39" s="99">
        <v>-606.9</v>
      </c>
      <c r="X39" s="98">
        <v>1600</v>
      </c>
      <c r="Y39" s="98">
        <v>2956.81</v>
      </c>
      <c r="Z39" s="98">
        <v>3328</v>
      </c>
    </row>
    <row r="40" spans="1:26" ht="13.5" customHeight="1" x14ac:dyDescent="0.25">
      <c r="A40" s="132" t="s">
        <v>22</v>
      </c>
      <c r="B40" s="113" t="s">
        <v>128</v>
      </c>
      <c r="C40" s="113" t="s">
        <v>84</v>
      </c>
      <c r="D40" s="74" t="s">
        <v>82</v>
      </c>
      <c r="E40" s="98">
        <v>3047.32</v>
      </c>
      <c r="F40" s="98">
        <v>0</v>
      </c>
      <c r="G40" s="98">
        <v>60.95</v>
      </c>
      <c r="H40" s="98">
        <v>0</v>
      </c>
      <c r="I40" s="98">
        <v>529</v>
      </c>
      <c r="J40" s="98">
        <v>288.26</v>
      </c>
      <c r="K40" s="98">
        <v>0</v>
      </c>
      <c r="L40" s="116">
        <v>0</v>
      </c>
      <c r="M40" s="98">
        <v>3925.53</v>
      </c>
      <c r="N40" s="98">
        <v>0</v>
      </c>
      <c r="O40" s="98">
        <v>337.11</v>
      </c>
      <c r="P40" s="98">
        <v>30.48</v>
      </c>
      <c r="Q40" s="98">
        <v>1255</v>
      </c>
      <c r="R40" s="116">
        <v>0</v>
      </c>
      <c r="S40" s="99">
        <v>-0.15</v>
      </c>
      <c r="T40" s="98">
        <v>167.62</v>
      </c>
      <c r="U40" s="98">
        <v>91.43</v>
      </c>
      <c r="V40" s="98">
        <v>60.95</v>
      </c>
      <c r="W40" s="99">
        <v>-337.11</v>
      </c>
      <c r="X40" s="98">
        <v>0</v>
      </c>
      <c r="Y40" s="98">
        <v>1605.33</v>
      </c>
      <c r="Z40" s="98">
        <v>2320.1999999999998</v>
      </c>
    </row>
    <row r="41" spans="1:26" ht="13.5" customHeight="1" x14ac:dyDescent="0.25">
      <c r="A41" s="132" t="s">
        <v>65</v>
      </c>
      <c r="B41" s="141" t="s">
        <v>169</v>
      </c>
      <c r="C41" s="141" t="s">
        <v>111</v>
      </c>
      <c r="D41" s="142" t="s">
        <v>86</v>
      </c>
      <c r="E41" s="98">
        <v>4048.95</v>
      </c>
      <c r="F41" s="98">
        <v>0</v>
      </c>
      <c r="G41" s="98">
        <v>80.98</v>
      </c>
      <c r="H41" s="98">
        <v>0</v>
      </c>
      <c r="I41" s="98">
        <v>529</v>
      </c>
      <c r="J41" s="98">
        <v>576.62</v>
      </c>
      <c r="K41" s="98">
        <v>0</v>
      </c>
      <c r="L41" s="116">
        <v>0</v>
      </c>
      <c r="M41" s="98">
        <v>5235.55</v>
      </c>
      <c r="N41" s="98">
        <v>0</v>
      </c>
      <c r="O41" s="98">
        <v>571.04999999999995</v>
      </c>
      <c r="P41" s="98">
        <v>40.49</v>
      </c>
      <c r="Q41" s="98">
        <v>0</v>
      </c>
      <c r="R41" s="116">
        <v>0</v>
      </c>
      <c r="S41" s="99">
        <v>-0.08</v>
      </c>
      <c r="T41" s="98">
        <v>222.69</v>
      </c>
      <c r="U41" s="98">
        <v>121.47</v>
      </c>
      <c r="V41" s="98">
        <v>80.98</v>
      </c>
      <c r="W41" s="99">
        <v>-571.04999999999995</v>
      </c>
      <c r="X41" s="98">
        <v>0</v>
      </c>
      <c r="Y41" s="98">
        <v>465.55</v>
      </c>
      <c r="Z41" s="98">
        <v>4770</v>
      </c>
    </row>
    <row r="42" spans="1:26" ht="13.5" customHeight="1" x14ac:dyDescent="0.25">
      <c r="A42" s="132" t="s">
        <v>23</v>
      </c>
      <c r="B42" s="113" t="s">
        <v>129</v>
      </c>
      <c r="C42" s="113" t="s">
        <v>85</v>
      </c>
      <c r="D42" s="74" t="s">
        <v>86</v>
      </c>
      <c r="E42" s="98">
        <v>3173.4</v>
      </c>
      <c r="F42" s="98">
        <v>0</v>
      </c>
      <c r="G42" s="98">
        <v>63.47</v>
      </c>
      <c r="H42" s="98">
        <v>0</v>
      </c>
      <c r="I42" s="98">
        <v>529</v>
      </c>
      <c r="J42" s="98">
        <v>288.26</v>
      </c>
      <c r="K42" s="98">
        <v>0</v>
      </c>
      <c r="L42" s="116">
        <v>0</v>
      </c>
      <c r="M42" s="98">
        <v>4054.13</v>
      </c>
      <c r="N42" s="98">
        <v>0</v>
      </c>
      <c r="O42" s="98">
        <v>357.69</v>
      </c>
      <c r="P42" s="98">
        <v>31.73</v>
      </c>
      <c r="Q42" s="98">
        <v>0</v>
      </c>
      <c r="R42" s="116">
        <v>0</v>
      </c>
      <c r="S42" s="99">
        <v>-0.01</v>
      </c>
      <c r="T42" s="98">
        <v>174.54</v>
      </c>
      <c r="U42" s="98">
        <v>95.2</v>
      </c>
      <c r="V42" s="98">
        <v>63.47</v>
      </c>
      <c r="W42" s="99">
        <v>-357.69</v>
      </c>
      <c r="X42" s="98">
        <v>0</v>
      </c>
      <c r="Y42" s="98">
        <v>364.93</v>
      </c>
      <c r="Z42" s="98">
        <v>3689.2</v>
      </c>
    </row>
    <row r="43" spans="1:26" ht="13.5" customHeight="1" x14ac:dyDescent="0.25">
      <c r="A43" s="132" t="s">
        <v>24</v>
      </c>
      <c r="B43" s="113" t="s">
        <v>130</v>
      </c>
      <c r="C43" s="113" t="s">
        <v>87</v>
      </c>
      <c r="D43" s="74" t="s">
        <v>86</v>
      </c>
      <c r="E43" s="98">
        <v>3589.51</v>
      </c>
      <c r="F43" s="98">
        <v>0</v>
      </c>
      <c r="G43" s="98">
        <v>71.790000000000006</v>
      </c>
      <c r="H43" s="98">
        <v>0</v>
      </c>
      <c r="I43" s="98">
        <v>529</v>
      </c>
      <c r="J43" s="98">
        <v>288.26</v>
      </c>
      <c r="K43" s="98">
        <v>0</v>
      </c>
      <c r="L43" s="116">
        <v>0</v>
      </c>
      <c r="M43" s="98">
        <v>4478.5600000000004</v>
      </c>
      <c r="N43" s="98">
        <v>0</v>
      </c>
      <c r="O43" s="98">
        <v>430.1</v>
      </c>
      <c r="P43" s="98">
        <v>35.9</v>
      </c>
      <c r="Q43" s="98">
        <v>1210</v>
      </c>
      <c r="R43" s="116">
        <v>0</v>
      </c>
      <c r="S43" s="99">
        <v>-0.04</v>
      </c>
      <c r="T43" s="98">
        <v>197.42</v>
      </c>
      <c r="U43" s="98">
        <v>107.69</v>
      </c>
      <c r="V43" s="98">
        <v>71.790000000000006</v>
      </c>
      <c r="W43" s="99">
        <v>-430.1</v>
      </c>
      <c r="X43" s="98">
        <v>606</v>
      </c>
      <c r="Y43" s="98">
        <v>2228.7600000000002</v>
      </c>
      <c r="Z43" s="98">
        <v>2249.8000000000002</v>
      </c>
    </row>
    <row r="44" spans="1:26" ht="13.5" customHeight="1" x14ac:dyDescent="0.25">
      <c r="A44" s="132" t="s">
        <v>25</v>
      </c>
      <c r="B44" s="113" t="s">
        <v>131</v>
      </c>
      <c r="C44" s="113" t="s">
        <v>87</v>
      </c>
      <c r="D44" s="74" t="s">
        <v>86</v>
      </c>
      <c r="E44" s="98">
        <v>3070.8</v>
      </c>
      <c r="F44" s="98">
        <v>0</v>
      </c>
      <c r="G44" s="98">
        <v>61.42</v>
      </c>
      <c r="H44" s="98">
        <v>0</v>
      </c>
      <c r="I44" s="98">
        <v>529</v>
      </c>
      <c r="J44" s="98">
        <v>197.42</v>
      </c>
      <c r="K44" s="98">
        <v>0</v>
      </c>
      <c r="L44" s="116">
        <v>0</v>
      </c>
      <c r="M44" s="98">
        <v>3858.64</v>
      </c>
      <c r="N44" s="98">
        <v>0</v>
      </c>
      <c r="O44" s="98">
        <v>326.41000000000003</v>
      </c>
      <c r="P44" s="98">
        <v>30.71</v>
      </c>
      <c r="Q44" s="98">
        <v>960</v>
      </c>
      <c r="R44" s="116">
        <v>0</v>
      </c>
      <c r="S44" s="99">
        <v>-0.1</v>
      </c>
      <c r="T44" s="98">
        <v>168.89</v>
      </c>
      <c r="U44" s="98">
        <v>92.12</v>
      </c>
      <c r="V44" s="98">
        <v>61.42</v>
      </c>
      <c r="W44" s="99">
        <v>-326.41000000000003</v>
      </c>
      <c r="X44" s="98">
        <v>0</v>
      </c>
      <c r="Y44" s="98">
        <v>1313.04</v>
      </c>
      <c r="Z44" s="98">
        <v>2545.6</v>
      </c>
    </row>
    <row r="45" spans="1:26" ht="13.5" customHeight="1" x14ac:dyDescent="0.25">
      <c r="A45" s="132" t="s">
        <v>26</v>
      </c>
      <c r="B45" s="113" t="s">
        <v>132</v>
      </c>
      <c r="C45" s="113" t="s">
        <v>120</v>
      </c>
      <c r="D45" s="74" t="s">
        <v>88</v>
      </c>
      <c r="E45" s="98">
        <v>2161.9499999999998</v>
      </c>
      <c r="F45" s="98">
        <v>0</v>
      </c>
      <c r="G45" s="98">
        <v>43.24</v>
      </c>
      <c r="H45" s="98">
        <v>0</v>
      </c>
      <c r="I45" s="98">
        <v>529</v>
      </c>
      <c r="J45" s="98">
        <v>197.42</v>
      </c>
      <c r="K45" s="98">
        <v>0</v>
      </c>
      <c r="L45" s="116">
        <v>0</v>
      </c>
      <c r="M45" s="98">
        <v>2931.61</v>
      </c>
      <c r="N45" s="98">
        <v>0</v>
      </c>
      <c r="O45" s="98">
        <v>69.540000000000006</v>
      </c>
      <c r="P45" s="98">
        <v>21.62</v>
      </c>
      <c r="Q45" s="98">
        <v>0</v>
      </c>
      <c r="R45" s="116">
        <v>0</v>
      </c>
      <c r="S45" s="99">
        <v>-0.02</v>
      </c>
      <c r="T45" s="98">
        <v>118.91</v>
      </c>
      <c r="U45" s="98">
        <v>64.86</v>
      </c>
      <c r="V45" s="98">
        <v>43.24</v>
      </c>
      <c r="W45" s="99">
        <v>-69.540000000000006</v>
      </c>
      <c r="X45" s="98">
        <v>0</v>
      </c>
      <c r="Y45" s="98">
        <v>248.61</v>
      </c>
      <c r="Z45" s="98">
        <v>2683</v>
      </c>
    </row>
    <row r="46" spans="1:26" ht="13.5" customHeight="1" x14ac:dyDescent="0.25">
      <c r="A46" s="132" t="s">
        <v>27</v>
      </c>
      <c r="B46" s="113" t="s">
        <v>133</v>
      </c>
      <c r="C46" s="113" t="s">
        <v>89</v>
      </c>
      <c r="D46" s="74" t="s">
        <v>90</v>
      </c>
      <c r="E46" s="98">
        <v>3499.95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116">
        <v>0</v>
      </c>
      <c r="M46" s="98">
        <v>3499.95</v>
      </c>
      <c r="N46" s="98">
        <v>0</v>
      </c>
      <c r="O46" s="98">
        <v>151.65</v>
      </c>
      <c r="P46" s="98">
        <v>0</v>
      </c>
      <c r="Q46" s="98">
        <v>0</v>
      </c>
      <c r="R46" s="116">
        <v>0</v>
      </c>
      <c r="S46" s="98">
        <v>0.15</v>
      </c>
      <c r="T46" s="98">
        <v>0</v>
      </c>
      <c r="U46" s="98">
        <v>0</v>
      </c>
      <c r="V46" s="98">
        <v>0</v>
      </c>
      <c r="W46" s="99">
        <v>-151.65</v>
      </c>
      <c r="X46" s="98">
        <v>0</v>
      </c>
      <c r="Y46" s="98">
        <v>0.15</v>
      </c>
      <c r="Z46" s="98">
        <v>3499.8</v>
      </c>
    </row>
    <row r="47" spans="1:26" ht="13.5" customHeight="1" x14ac:dyDescent="0.25">
      <c r="A47" s="132" t="s">
        <v>28</v>
      </c>
      <c r="B47" s="74" t="s">
        <v>134</v>
      </c>
      <c r="C47" s="74" t="s">
        <v>91</v>
      </c>
      <c r="D47" s="74" t="s">
        <v>86</v>
      </c>
      <c r="E47" s="98">
        <v>3500.1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116">
        <v>0</v>
      </c>
      <c r="M47" s="98">
        <v>3500.1</v>
      </c>
      <c r="N47" s="98">
        <v>0</v>
      </c>
      <c r="O47" s="98">
        <v>151.66999999999999</v>
      </c>
      <c r="P47" s="98">
        <v>0</v>
      </c>
      <c r="Q47" s="98">
        <v>0</v>
      </c>
      <c r="R47" s="116">
        <v>0</v>
      </c>
      <c r="S47" s="98">
        <v>0.1</v>
      </c>
      <c r="T47" s="98">
        <v>0</v>
      </c>
      <c r="U47" s="98">
        <v>0</v>
      </c>
      <c r="V47" s="98">
        <v>0</v>
      </c>
      <c r="W47" s="99">
        <v>-151.66999999999999</v>
      </c>
      <c r="X47" s="98">
        <v>0</v>
      </c>
      <c r="Y47" s="98">
        <v>0.1</v>
      </c>
      <c r="Z47" s="98">
        <v>3500</v>
      </c>
    </row>
    <row r="48" spans="1:26" ht="13.5" customHeight="1" x14ac:dyDescent="0.25">
      <c r="A48" s="132" t="s">
        <v>29</v>
      </c>
      <c r="B48" s="74" t="s">
        <v>135</v>
      </c>
      <c r="C48" s="74" t="s">
        <v>92</v>
      </c>
      <c r="D48" s="74" t="s">
        <v>93</v>
      </c>
      <c r="E48" s="98">
        <v>2500.0500000000002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116">
        <v>0</v>
      </c>
      <c r="M48" s="98">
        <v>2500.0500000000002</v>
      </c>
      <c r="N48" s="98">
        <v>0</v>
      </c>
      <c r="O48" s="98">
        <v>7.67</v>
      </c>
      <c r="P48" s="98">
        <v>0</v>
      </c>
      <c r="Q48" s="98">
        <v>0</v>
      </c>
      <c r="R48" s="116">
        <v>0</v>
      </c>
      <c r="S48" s="98">
        <v>0.05</v>
      </c>
      <c r="T48" s="98">
        <v>0</v>
      </c>
      <c r="U48" s="98">
        <v>0</v>
      </c>
      <c r="V48" s="98">
        <v>0</v>
      </c>
      <c r="W48" s="99">
        <v>-7.67</v>
      </c>
      <c r="X48" s="98">
        <v>0</v>
      </c>
      <c r="Y48" s="98">
        <v>0.05</v>
      </c>
      <c r="Z48" s="98">
        <v>2500</v>
      </c>
    </row>
    <row r="49" spans="1:26" ht="13.5" customHeight="1" x14ac:dyDescent="0.25">
      <c r="A49" s="132" t="s">
        <v>34</v>
      </c>
      <c r="B49" s="74" t="s">
        <v>140</v>
      </c>
      <c r="C49" s="74" t="s">
        <v>100</v>
      </c>
      <c r="D49" s="74" t="s">
        <v>88</v>
      </c>
      <c r="E49" s="98">
        <v>2499.9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116">
        <v>0</v>
      </c>
      <c r="M49" s="98">
        <v>2499.9</v>
      </c>
      <c r="N49" s="98">
        <v>0</v>
      </c>
      <c r="O49" s="98">
        <v>7.65</v>
      </c>
      <c r="P49" s="98">
        <v>0</v>
      </c>
      <c r="Q49" s="98">
        <v>450</v>
      </c>
      <c r="R49" s="116">
        <v>0</v>
      </c>
      <c r="S49" s="98">
        <v>0.1</v>
      </c>
      <c r="T49" s="98">
        <v>0</v>
      </c>
      <c r="U49" s="98">
        <v>0</v>
      </c>
      <c r="V49" s="98">
        <v>0</v>
      </c>
      <c r="W49" s="99">
        <v>-7.65</v>
      </c>
      <c r="X49" s="98">
        <v>0</v>
      </c>
      <c r="Y49" s="98">
        <v>450.1</v>
      </c>
      <c r="Z49" s="98">
        <v>2049.8000000000002</v>
      </c>
    </row>
    <row r="50" spans="1:26" ht="13.5" customHeight="1" x14ac:dyDescent="0.25">
      <c r="A50" s="132" t="s">
        <v>36</v>
      </c>
      <c r="B50" s="74" t="s">
        <v>142</v>
      </c>
      <c r="C50" s="74" t="s">
        <v>102</v>
      </c>
      <c r="D50" s="74" t="s">
        <v>103</v>
      </c>
      <c r="E50" s="98">
        <v>4000.05</v>
      </c>
      <c r="F50" s="98">
        <v>500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116">
        <v>0</v>
      </c>
      <c r="M50" s="98">
        <v>4500.05</v>
      </c>
      <c r="N50" s="98">
        <v>0</v>
      </c>
      <c r="O50" s="98">
        <v>433.95</v>
      </c>
      <c r="P50" s="98">
        <v>0</v>
      </c>
      <c r="Q50" s="98">
        <v>0</v>
      </c>
      <c r="R50" s="116">
        <v>0</v>
      </c>
      <c r="S50" s="98">
        <v>0.05</v>
      </c>
      <c r="T50" s="98">
        <v>0</v>
      </c>
      <c r="U50" s="98">
        <v>0</v>
      </c>
      <c r="V50" s="98">
        <v>0</v>
      </c>
      <c r="W50" s="99">
        <v>-433.95</v>
      </c>
      <c r="X50" s="98">
        <v>0</v>
      </c>
      <c r="Y50" s="98">
        <v>0.05</v>
      </c>
      <c r="Z50" s="98">
        <v>4500</v>
      </c>
    </row>
    <row r="51" spans="1:26" ht="13.5" customHeight="1" x14ac:dyDescent="0.25">
      <c r="A51" s="132" t="s">
        <v>37</v>
      </c>
      <c r="B51" s="74" t="s">
        <v>143</v>
      </c>
      <c r="C51" s="74" t="s">
        <v>121</v>
      </c>
      <c r="D51" s="74" t="s">
        <v>86</v>
      </c>
      <c r="E51" s="98">
        <v>4000</v>
      </c>
      <c r="F51" s="98">
        <v>500</v>
      </c>
      <c r="G51" s="98">
        <v>0</v>
      </c>
      <c r="H51" s="98">
        <v>533.32000000000005</v>
      </c>
      <c r="I51" s="98">
        <v>0</v>
      </c>
      <c r="J51" s="98">
        <v>0</v>
      </c>
      <c r="K51" s="98">
        <v>0</v>
      </c>
      <c r="L51" s="116">
        <v>0</v>
      </c>
      <c r="M51" s="98">
        <v>5033.32</v>
      </c>
      <c r="N51" s="98">
        <v>0</v>
      </c>
      <c r="O51" s="98">
        <v>529.51</v>
      </c>
      <c r="P51" s="98">
        <v>0</v>
      </c>
      <c r="Q51" s="98">
        <v>0</v>
      </c>
      <c r="R51" s="116">
        <v>0</v>
      </c>
      <c r="S51" s="99">
        <v>-0.08</v>
      </c>
      <c r="T51" s="98">
        <v>0</v>
      </c>
      <c r="U51" s="98">
        <v>0</v>
      </c>
      <c r="V51" s="98">
        <v>0</v>
      </c>
      <c r="W51" s="99">
        <v>-529.51</v>
      </c>
      <c r="X51" s="98">
        <v>0</v>
      </c>
      <c r="Y51" s="98">
        <v>-0.08</v>
      </c>
      <c r="Z51" s="98">
        <v>5033.3999999999996</v>
      </c>
    </row>
    <row r="52" spans="1:26" ht="13.5" customHeight="1" x14ac:dyDescent="0.25">
      <c r="A52" s="132" t="s">
        <v>39</v>
      </c>
      <c r="B52" s="74" t="s">
        <v>145</v>
      </c>
      <c r="C52" s="74" t="s">
        <v>122</v>
      </c>
      <c r="D52" s="74" t="s">
        <v>104</v>
      </c>
      <c r="E52" s="98">
        <v>3000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116">
        <v>0</v>
      </c>
      <c r="M52" s="98">
        <v>3000</v>
      </c>
      <c r="N52" s="98">
        <v>0</v>
      </c>
      <c r="O52" s="98">
        <v>76.98</v>
      </c>
      <c r="P52" s="98">
        <v>0</v>
      </c>
      <c r="Q52" s="98">
        <v>0</v>
      </c>
      <c r="R52" s="116">
        <v>0</v>
      </c>
      <c r="S52" s="98">
        <v>0</v>
      </c>
      <c r="T52" s="98">
        <v>0</v>
      </c>
      <c r="U52" s="98">
        <v>0</v>
      </c>
      <c r="V52" s="98">
        <v>0</v>
      </c>
      <c r="W52" s="99">
        <v>-76.98</v>
      </c>
      <c r="X52" s="98">
        <v>0</v>
      </c>
      <c r="Y52" s="98">
        <v>0</v>
      </c>
      <c r="Z52" s="98">
        <v>3000</v>
      </c>
    </row>
    <row r="53" spans="1:26" ht="13.5" customHeight="1" x14ac:dyDescent="0.25">
      <c r="A53" s="132" t="s">
        <v>40</v>
      </c>
      <c r="B53" s="74" t="s">
        <v>146</v>
      </c>
      <c r="C53" s="74" t="s">
        <v>105</v>
      </c>
      <c r="D53" s="74" t="s">
        <v>86</v>
      </c>
      <c r="E53" s="98">
        <v>4500</v>
      </c>
      <c r="F53" s="98">
        <v>500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116">
        <v>0</v>
      </c>
      <c r="M53" s="98">
        <v>5000</v>
      </c>
      <c r="N53" s="98">
        <v>0</v>
      </c>
      <c r="O53" s="98">
        <v>523.54</v>
      </c>
      <c r="P53" s="98">
        <v>0</v>
      </c>
      <c r="Q53" s="98">
        <v>2270</v>
      </c>
      <c r="R53" s="116">
        <v>0</v>
      </c>
      <c r="S53" s="98">
        <v>0</v>
      </c>
      <c r="T53" s="98">
        <v>0</v>
      </c>
      <c r="U53" s="98">
        <v>0</v>
      </c>
      <c r="V53" s="98">
        <v>0</v>
      </c>
      <c r="W53" s="99">
        <v>-523.54</v>
      </c>
      <c r="X53" s="98">
        <v>336</v>
      </c>
      <c r="Y53" s="98">
        <v>2606</v>
      </c>
      <c r="Z53" s="98">
        <v>2394</v>
      </c>
    </row>
    <row r="54" spans="1:26" ht="13.5" customHeight="1" x14ac:dyDescent="0.25">
      <c r="A54" s="132" t="s">
        <v>41</v>
      </c>
      <c r="B54" s="74" t="s">
        <v>147</v>
      </c>
      <c r="C54" s="74" t="s">
        <v>106</v>
      </c>
      <c r="D54" s="74" t="s">
        <v>106</v>
      </c>
      <c r="E54" s="98">
        <v>2000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116">
        <v>0</v>
      </c>
      <c r="M54" s="98">
        <v>2000</v>
      </c>
      <c r="N54" s="99">
        <v>-71.680000000000007</v>
      </c>
      <c r="O54" s="98">
        <v>0</v>
      </c>
      <c r="P54" s="98">
        <v>0</v>
      </c>
      <c r="Q54" s="98">
        <v>0</v>
      </c>
      <c r="R54" s="116">
        <v>0</v>
      </c>
      <c r="S54" s="98">
        <v>0.08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-71.599999999999994</v>
      </c>
      <c r="Z54" s="98">
        <v>2071.6</v>
      </c>
    </row>
    <row r="55" spans="1:26" ht="13.5" customHeight="1" x14ac:dyDescent="0.25">
      <c r="A55" s="132" t="s">
        <v>42</v>
      </c>
      <c r="B55" s="74" t="s">
        <v>148</v>
      </c>
      <c r="C55" s="74" t="s">
        <v>123</v>
      </c>
      <c r="D55" s="74" t="s">
        <v>93</v>
      </c>
      <c r="E55" s="98">
        <v>4000.05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116">
        <v>0</v>
      </c>
      <c r="M55" s="98">
        <v>4000.05</v>
      </c>
      <c r="N55" s="98">
        <v>0</v>
      </c>
      <c r="O55" s="98">
        <v>349.04</v>
      </c>
      <c r="P55" s="98">
        <v>0</v>
      </c>
      <c r="Q55" s="98">
        <v>0</v>
      </c>
      <c r="R55" s="116">
        <v>0</v>
      </c>
      <c r="S55" s="98">
        <v>0.05</v>
      </c>
      <c r="T55" s="98">
        <v>0</v>
      </c>
      <c r="U55" s="98">
        <v>0</v>
      </c>
      <c r="V55" s="98">
        <v>0</v>
      </c>
      <c r="W55" s="99">
        <v>-349.04</v>
      </c>
      <c r="X55" s="98">
        <v>0</v>
      </c>
      <c r="Y55" s="98">
        <v>0.05</v>
      </c>
      <c r="Z55" s="98">
        <v>4000</v>
      </c>
    </row>
    <row r="56" spans="1:26" ht="13.5" customHeight="1" x14ac:dyDescent="0.25">
      <c r="A56" s="132" t="s">
        <v>43</v>
      </c>
      <c r="B56" s="74" t="s">
        <v>149</v>
      </c>
      <c r="C56" s="74" t="s">
        <v>107</v>
      </c>
      <c r="D56" s="74" t="s">
        <v>108</v>
      </c>
      <c r="E56" s="98">
        <v>2500.0500000000002</v>
      </c>
      <c r="F56" s="98">
        <v>500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116">
        <v>0</v>
      </c>
      <c r="M56" s="98">
        <v>3000.05</v>
      </c>
      <c r="N56" s="98">
        <v>0</v>
      </c>
      <c r="O56" s="98">
        <v>76.989999999999995</v>
      </c>
      <c r="P56" s="98">
        <v>0</v>
      </c>
      <c r="Q56" s="98">
        <v>0</v>
      </c>
      <c r="R56" s="116">
        <v>0</v>
      </c>
      <c r="S56" s="98">
        <v>0.05</v>
      </c>
      <c r="T56" s="98">
        <v>0</v>
      </c>
      <c r="U56" s="98">
        <v>0</v>
      </c>
      <c r="V56" s="98">
        <v>0</v>
      </c>
      <c r="W56" s="99">
        <v>-76.989999999999995</v>
      </c>
      <c r="X56" s="98">
        <v>0</v>
      </c>
      <c r="Y56" s="98">
        <v>0.05</v>
      </c>
      <c r="Z56" s="98">
        <v>3000</v>
      </c>
    </row>
    <row r="57" spans="1:26" ht="13.5" customHeight="1" x14ac:dyDescent="0.25">
      <c r="A57" s="132" t="s">
        <v>44</v>
      </c>
      <c r="B57" s="74" t="s">
        <v>150</v>
      </c>
      <c r="C57" s="74" t="s">
        <v>109</v>
      </c>
      <c r="D57" s="74" t="s">
        <v>90</v>
      </c>
      <c r="E57" s="98">
        <v>1999.95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116">
        <v>0</v>
      </c>
      <c r="M57" s="98">
        <v>1999.95</v>
      </c>
      <c r="N57" s="99">
        <v>-71.69</v>
      </c>
      <c r="O57" s="98">
        <v>0</v>
      </c>
      <c r="P57" s="98">
        <v>0</v>
      </c>
      <c r="Q57" s="98">
        <v>0</v>
      </c>
      <c r="R57" s="116">
        <v>0</v>
      </c>
      <c r="S57" s="98">
        <v>0.04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-71.650000000000006</v>
      </c>
      <c r="Z57" s="98">
        <v>2071.6</v>
      </c>
    </row>
    <row r="58" spans="1:26" ht="13.5" customHeight="1" x14ac:dyDescent="0.25">
      <c r="A58" s="132" t="s">
        <v>46</v>
      </c>
      <c r="B58" s="74" t="s">
        <v>152</v>
      </c>
      <c r="C58" s="74" t="s">
        <v>111</v>
      </c>
      <c r="D58" s="74" t="s">
        <v>86</v>
      </c>
      <c r="E58" s="98">
        <v>3499.95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116">
        <v>0</v>
      </c>
      <c r="M58" s="98">
        <v>3499.95</v>
      </c>
      <c r="N58" s="98">
        <v>0</v>
      </c>
      <c r="O58" s="98">
        <v>151.65</v>
      </c>
      <c r="P58" s="98">
        <v>0</v>
      </c>
      <c r="Q58" s="98">
        <v>0</v>
      </c>
      <c r="R58" s="116">
        <v>0</v>
      </c>
      <c r="S58" s="99">
        <v>-0.05</v>
      </c>
      <c r="T58" s="98">
        <v>0</v>
      </c>
      <c r="U58" s="98">
        <v>0</v>
      </c>
      <c r="V58" s="98">
        <v>0</v>
      </c>
      <c r="W58" s="99">
        <v>-151.65</v>
      </c>
      <c r="X58" s="98">
        <v>1167</v>
      </c>
      <c r="Y58" s="98">
        <v>1166.95</v>
      </c>
      <c r="Z58" s="98">
        <v>2333</v>
      </c>
    </row>
    <row r="59" spans="1:26" ht="13.5" customHeight="1" x14ac:dyDescent="0.25">
      <c r="A59" s="132" t="s">
        <v>52</v>
      </c>
      <c r="B59" s="74" t="s">
        <v>157</v>
      </c>
      <c r="C59" s="74" t="s">
        <v>83</v>
      </c>
      <c r="D59" s="74" t="s">
        <v>124</v>
      </c>
      <c r="E59" s="98">
        <v>5000.1000000000004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116">
        <v>0</v>
      </c>
      <c r="M59" s="98">
        <v>5000.1000000000004</v>
      </c>
      <c r="N59" s="98">
        <v>0</v>
      </c>
      <c r="O59" s="98">
        <v>523.55999999999995</v>
      </c>
      <c r="P59" s="98">
        <v>0</v>
      </c>
      <c r="Q59" s="98">
        <v>0</v>
      </c>
      <c r="R59" s="116">
        <v>0</v>
      </c>
      <c r="S59" s="98">
        <v>0.1</v>
      </c>
      <c r="T59" s="98">
        <v>0</v>
      </c>
      <c r="U59" s="98">
        <v>0</v>
      </c>
      <c r="V59" s="98">
        <v>0</v>
      </c>
      <c r="W59" s="99">
        <v>-523.55999999999995</v>
      </c>
      <c r="X59" s="98">
        <v>0</v>
      </c>
      <c r="Y59" s="98">
        <v>0.1</v>
      </c>
      <c r="Z59" s="98">
        <v>5000</v>
      </c>
    </row>
    <row r="60" spans="1:26" ht="13.5" customHeight="1" x14ac:dyDescent="0.25">
      <c r="A60" s="132" t="s">
        <v>53</v>
      </c>
      <c r="B60" s="74" t="s">
        <v>158</v>
      </c>
      <c r="C60" s="74" t="s">
        <v>112</v>
      </c>
      <c r="D60" s="74" t="s">
        <v>113</v>
      </c>
      <c r="E60" s="98">
        <v>4000.05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116">
        <v>0</v>
      </c>
      <c r="M60" s="98">
        <v>4000.05</v>
      </c>
      <c r="N60" s="98">
        <v>0</v>
      </c>
      <c r="O60" s="98">
        <v>349.04</v>
      </c>
      <c r="P60" s="98">
        <v>0</v>
      </c>
      <c r="Q60" s="98">
        <v>0</v>
      </c>
      <c r="R60" s="116">
        <v>0</v>
      </c>
      <c r="S60" s="98">
        <v>0.05</v>
      </c>
      <c r="T60" s="98">
        <v>0</v>
      </c>
      <c r="U60" s="98">
        <v>0</v>
      </c>
      <c r="V60" s="98">
        <v>0</v>
      </c>
      <c r="W60" s="99">
        <v>-349.04</v>
      </c>
      <c r="X60" s="98">
        <v>0</v>
      </c>
      <c r="Y60" s="98">
        <v>0.05</v>
      </c>
      <c r="Z60" s="98">
        <v>4000</v>
      </c>
    </row>
    <row r="61" spans="1:26" ht="13.5" customHeight="1" x14ac:dyDescent="0.25">
      <c r="A61" s="132" t="s">
        <v>54</v>
      </c>
      <c r="B61" s="74" t="s">
        <v>159</v>
      </c>
      <c r="C61" s="74" t="s">
        <v>114</v>
      </c>
      <c r="D61" s="74" t="s">
        <v>101</v>
      </c>
      <c r="E61" s="98">
        <v>2500.0500000000002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116">
        <v>0</v>
      </c>
      <c r="M61" s="98">
        <v>2500.0500000000002</v>
      </c>
      <c r="N61" s="98">
        <v>0</v>
      </c>
      <c r="O61" s="98">
        <v>7.67</v>
      </c>
      <c r="P61" s="98">
        <v>0</v>
      </c>
      <c r="Q61" s="98">
        <v>0</v>
      </c>
      <c r="R61" s="116">
        <v>0</v>
      </c>
      <c r="S61" s="98">
        <v>0.05</v>
      </c>
      <c r="T61" s="98">
        <v>0</v>
      </c>
      <c r="U61" s="98">
        <v>0</v>
      </c>
      <c r="V61" s="98">
        <v>0</v>
      </c>
      <c r="W61" s="99">
        <v>-7.67</v>
      </c>
      <c r="X61" s="98">
        <v>0</v>
      </c>
      <c r="Y61" s="98">
        <v>0.05</v>
      </c>
      <c r="Z61" s="98">
        <v>2500</v>
      </c>
    </row>
    <row r="62" spans="1:26" ht="13.5" customHeight="1" x14ac:dyDescent="0.25">
      <c r="A62" s="132" t="s">
        <v>55</v>
      </c>
      <c r="B62" s="74" t="s">
        <v>162</v>
      </c>
      <c r="C62" s="74" t="s">
        <v>89</v>
      </c>
      <c r="D62" s="74" t="s">
        <v>90</v>
      </c>
      <c r="E62" s="98">
        <v>3499.95</v>
      </c>
      <c r="F62" s="98">
        <v>500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116">
        <v>0</v>
      </c>
      <c r="M62" s="98">
        <v>3999.95</v>
      </c>
      <c r="N62" s="98">
        <v>0</v>
      </c>
      <c r="O62" s="98">
        <v>349.02</v>
      </c>
      <c r="P62" s="98">
        <v>0</v>
      </c>
      <c r="Q62" s="98">
        <v>0</v>
      </c>
      <c r="R62" s="116">
        <v>0</v>
      </c>
      <c r="S62" s="99">
        <v>-0.05</v>
      </c>
      <c r="T62" s="98">
        <v>0</v>
      </c>
      <c r="U62" s="98">
        <v>0</v>
      </c>
      <c r="V62" s="98">
        <v>0</v>
      </c>
      <c r="W62" s="99">
        <v>-349.02</v>
      </c>
      <c r="X62" s="98">
        <v>845</v>
      </c>
      <c r="Y62" s="98">
        <v>844.95</v>
      </c>
      <c r="Z62" s="98">
        <v>3155</v>
      </c>
    </row>
    <row r="63" spans="1:26" ht="13.5" customHeight="1" x14ac:dyDescent="0.25">
      <c r="A63" s="132" t="s">
        <v>57</v>
      </c>
      <c r="B63" s="74" t="s">
        <v>163</v>
      </c>
      <c r="C63" s="74" t="s">
        <v>115</v>
      </c>
      <c r="D63" s="74" t="s">
        <v>89</v>
      </c>
      <c r="E63" s="98">
        <v>3499.95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116">
        <v>0</v>
      </c>
      <c r="M63" s="98">
        <v>3499.95</v>
      </c>
      <c r="N63" s="98">
        <v>0</v>
      </c>
      <c r="O63" s="98">
        <v>151.65</v>
      </c>
      <c r="P63" s="98">
        <v>0</v>
      </c>
      <c r="Q63" s="98">
        <v>0</v>
      </c>
      <c r="R63" s="116">
        <v>0</v>
      </c>
      <c r="S63" s="99">
        <v>-0.05</v>
      </c>
      <c r="T63" s="98">
        <v>0</v>
      </c>
      <c r="U63" s="98">
        <v>0</v>
      </c>
      <c r="V63" s="98">
        <v>0</v>
      </c>
      <c r="W63" s="99">
        <v>-151.65</v>
      </c>
      <c r="X63" s="98">
        <v>0</v>
      </c>
      <c r="Y63" s="98">
        <v>-0.05</v>
      </c>
      <c r="Z63" s="98">
        <v>3500</v>
      </c>
    </row>
    <row r="64" spans="1:26" ht="13.5" customHeight="1" x14ac:dyDescent="0.25">
      <c r="A64" s="132" t="s">
        <v>58</v>
      </c>
      <c r="B64" s="74" t="s">
        <v>165</v>
      </c>
      <c r="C64" s="74" t="s">
        <v>123</v>
      </c>
      <c r="D64" s="74" t="s">
        <v>93</v>
      </c>
      <c r="E64" s="98">
        <v>4000.05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116">
        <v>0</v>
      </c>
      <c r="M64" s="98">
        <v>4000.05</v>
      </c>
      <c r="N64" s="98">
        <v>0</v>
      </c>
      <c r="O64" s="98">
        <v>349.04</v>
      </c>
      <c r="P64" s="98">
        <v>0</v>
      </c>
      <c r="Q64" s="98">
        <v>0</v>
      </c>
      <c r="R64" s="116">
        <v>0</v>
      </c>
      <c r="S64" s="99">
        <v>-0.15</v>
      </c>
      <c r="T64" s="98">
        <v>0</v>
      </c>
      <c r="U64" s="98">
        <v>0</v>
      </c>
      <c r="V64" s="98">
        <v>0</v>
      </c>
      <c r="W64" s="99">
        <v>-349.04</v>
      </c>
      <c r="X64" s="98">
        <v>0</v>
      </c>
      <c r="Y64" s="98">
        <v>-0.15</v>
      </c>
      <c r="Z64" s="98">
        <v>4000.2</v>
      </c>
    </row>
    <row r="65" spans="1:26" ht="13.5" customHeight="1" x14ac:dyDescent="0.25">
      <c r="A65" s="132" t="s">
        <v>60</v>
      </c>
      <c r="B65" s="74" t="s">
        <v>167</v>
      </c>
      <c r="C65" s="74" t="s">
        <v>116</v>
      </c>
      <c r="D65" s="74" t="s">
        <v>117</v>
      </c>
      <c r="E65" s="98">
        <v>15000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116">
        <v>0</v>
      </c>
      <c r="M65" s="98">
        <v>15000</v>
      </c>
      <c r="N65" s="98">
        <v>0</v>
      </c>
      <c r="O65" s="98">
        <v>2759.37</v>
      </c>
      <c r="P65" s="98">
        <v>0</v>
      </c>
      <c r="Q65" s="98">
        <v>2400</v>
      </c>
      <c r="R65" s="116">
        <v>0</v>
      </c>
      <c r="S65" s="98">
        <v>0</v>
      </c>
      <c r="T65" s="98">
        <v>0</v>
      </c>
      <c r="U65" s="98">
        <v>0</v>
      </c>
      <c r="V65" s="98">
        <v>0</v>
      </c>
      <c r="W65" s="99">
        <v>-2759.37</v>
      </c>
      <c r="X65" s="98">
        <v>0</v>
      </c>
      <c r="Y65" s="98">
        <v>2400</v>
      </c>
      <c r="Z65" s="98">
        <v>12600</v>
      </c>
    </row>
    <row r="66" spans="1:26" ht="13.5" customHeight="1" x14ac:dyDescent="0.25">
      <c r="A66" s="132" t="s">
        <v>61</v>
      </c>
      <c r="B66" s="74" t="s">
        <v>168</v>
      </c>
      <c r="C66" s="74" t="s">
        <v>118</v>
      </c>
      <c r="D66" s="74" t="s">
        <v>95</v>
      </c>
      <c r="E66" s="98">
        <v>2800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116">
        <v>0</v>
      </c>
      <c r="M66" s="98">
        <v>2800</v>
      </c>
      <c r="N66" s="98">
        <v>0</v>
      </c>
      <c r="O66" s="98">
        <v>55.22</v>
      </c>
      <c r="P66" s="98">
        <v>0</v>
      </c>
      <c r="Q66" s="98">
        <v>1000</v>
      </c>
      <c r="R66" s="116">
        <v>0</v>
      </c>
      <c r="S66" s="98">
        <v>0</v>
      </c>
      <c r="T66" s="98">
        <v>0</v>
      </c>
      <c r="U66" s="98">
        <v>0</v>
      </c>
      <c r="V66" s="98">
        <v>0</v>
      </c>
      <c r="W66" s="99">
        <v>-55.22</v>
      </c>
      <c r="X66" s="98">
        <v>0</v>
      </c>
      <c r="Y66" s="98">
        <v>1000</v>
      </c>
      <c r="Z66" s="98">
        <v>1800</v>
      </c>
    </row>
    <row r="67" spans="1:26" ht="13.5" customHeight="1" x14ac:dyDescent="0.25">
      <c r="A67" s="132" t="s">
        <v>68</v>
      </c>
      <c r="B67" s="142" t="s">
        <v>170</v>
      </c>
      <c r="C67" s="142" t="s">
        <v>89</v>
      </c>
      <c r="D67" s="98" t="s">
        <v>90</v>
      </c>
      <c r="E67" s="98">
        <v>3500</v>
      </c>
      <c r="F67" s="98">
        <v>500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116">
        <v>0</v>
      </c>
      <c r="M67" s="98">
        <v>4000</v>
      </c>
      <c r="N67" s="98">
        <v>0</v>
      </c>
      <c r="O67" s="98">
        <v>349.03</v>
      </c>
      <c r="P67" s="98">
        <v>0</v>
      </c>
      <c r="Q67" s="98">
        <v>0</v>
      </c>
      <c r="R67" s="116">
        <v>0</v>
      </c>
      <c r="S67" s="98">
        <v>0</v>
      </c>
      <c r="T67" s="98">
        <v>0</v>
      </c>
      <c r="U67" s="98">
        <v>0</v>
      </c>
      <c r="V67" s="98">
        <v>0</v>
      </c>
      <c r="W67" s="99">
        <v>-349.03</v>
      </c>
      <c r="X67" s="98">
        <v>0</v>
      </c>
      <c r="Y67" s="98">
        <v>0</v>
      </c>
      <c r="Z67" s="98">
        <v>4000</v>
      </c>
    </row>
    <row r="68" spans="1:26" ht="13.5" customHeight="1" x14ac:dyDescent="0.25">
      <c r="A68" s="132" t="s">
        <v>71</v>
      </c>
      <c r="B68" s="74" t="s">
        <v>171</v>
      </c>
      <c r="C68" s="142" t="s">
        <v>110</v>
      </c>
      <c r="D68" s="98" t="s">
        <v>124</v>
      </c>
      <c r="E68" s="98">
        <v>4999.95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116">
        <v>0</v>
      </c>
      <c r="M68" s="98">
        <v>4999.95</v>
      </c>
      <c r="N68" s="98">
        <v>0</v>
      </c>
      <c r="O68" s="98">
        <v>523.53</v>
      </c>
      <c r="P68" s="98">
        <v>0</v>
      </c>
      <c r="Q68" s="98">
        <v>200</v>
      </c>
      <c r="R68" s="116">
        <v>0</v>
      </c>
      <c r="S68" s="98">
        <v>0.15</v>
      </c>
      <c r="T68" s="98">
        <v>0</v>
      </c>
      <c r="U68" s="98">
        <v>0</v>
      </c>
      <c r="V68" s="98">
        <v>0</v>
      </c>
      <c r="W68" s="99">
        <v>-523.53</v>
      </c>
      <c r="X68" s="98">
        <v>0</v>
      </c>
      <c r="Y68" s="98">
        <v>200.15</v>
      </c>
      <c r="Z68" s="98">
        <v>4799.8</v>
      </c>
    </row>
    <row r="69" spans="1:26" ht="13.5" customHeight="1" thickBot="1" x14ac:dyDescent="0.3">
      <c r="A69" s="134" t="s">
        <v>72</v>
      </c>
      <c r="B69" s="87" t="s">
        <v>172</v>
      </c>
      <c r="C69" s="164" t="s">
        <v>106</v>
      </c>
      <c r="D69" s="123" t="s">
        <v>90</v>
      </c>
      <c r="E69" s="123">
        <v>2499.9</v>
      </c>
      <c r="F69" s="123">
        <v>0</v>
      </c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72">
        <v>0</v>
      </c>
      <c r="M69" s="123">
        <v>2499.9</v>
      </c>
      <c r="N69" s="123">
        <v>0</v>
      </c>
      <c r="O69" s="123">
        <v>7.65</v>
      </c>
      <c r="P69" s="123">
        <v>0</v>
      </c>
      <c r="Q69" s="123">
        <v>0</v>
      </c>
      <c r="R69" s="172">
        <v>0</v>
      </c>
      <c r="S69" s="124">
        <v>-0.1</v>
      </c>
      <c r="T69" s="123">
        <v>0</v>
      </c>
      <c r="U69" s="123">
        <v>0</v>
      </c>
      <c r="V69" s="123">
        <v>0</v>
      </c>
      <c r="W69" s="124">
        <v>-7.65</v>
      </c>
      <c r="X69" s="123">
        <v>0</v>
      </c>
      <c r="Y69" s="123">
        <v>-0.1</v>
      </c>
      <c r="Z69" s="123">
        <v>2500</v>
      </c>
    </row>
    <row r="70" spans="1:26" ht="13.5" customHeight="1" thickBot="1" x14ac:dyDescent="0.3">
      <c r="A70" s="189" t="s">
        <v>48</v>
      </c>
      <c r="B70" s="189"/>
      <c r="C70" s="189"/>
      <c r="D70" s="189"/>
      <c r="E70" s="100">
        <f>SUM(E38:E69)</f>
        <v>121066.27000000002</v>
      </c>
      <c r="F70" s="100">
        <v>3000</v>
      </c>
      <c r="G70" s="100">
        <v>565.33000000000004</v>
      </c>
      <c r="H70" s="100">
        <v>533.32000000000005</v>
      </c>
      <c r="I70" s="100">
        <v>4232</v>
      </c>
      <c r="J70" s="100">
        <v>2639.84</v>
      </c>
      <c r="K70" s="100">
        <v>881.43</v>
      </c>
      <c r="L70" s="100">
        <v>0</v>
      </c>
      <c r="M70" s="100">
        <v>132918.19</v>
      </c>
      <c r="N70" s="100">
        <v>-143.37</v>
      </c>
      <c r="O70" s="100">
        <v>11278.91</v>
      </c>
      <c r="P70" s="100">
        <v>282.67</v>
      </c>
      <c r="Q70" s="100">
        <v>12135</v>
      </c>
      <c r="R70" s="100">
        <v>0</v>
      </c>
      <c r="S70" s="100">
        <v>0.12</v>
      </c>
      <c r="T70" s="100">
        <v>1554.65</v>
      </c>
      <c r="U70" s="100">
        <v>847.99</v>
      </c>
      <c r="V70" s="100">
        <v>565.33000000000004</v>
      </c>
      <c r="W70" s="100">
        <v>-11278.91</v>
      </c>
      <c r="X70" s="100">
        <v>4554</v>
      </c>
      <c r="Y70" s="100">
        <v>19796.39</v>
      </c>
      <c r="Z70" s="100">
        <v>113121.8</v>
      </c>
    </row>
    <row r="71" spans="1:26" x14ac:dyDescent="0.25">
      <c r="L71" s="128"/>
      <c r="W71" s="128">
        <f>SUM(N70:X70)</f>
        <v>19796.390000000003</v>
      </c>
      <c r="X71" s="128">
        <f>+L71-W71</f>
        <v>-19796.390000000003</v>
      </c>
    </row>
    <row r="72" spans="1:26" ht="25.5" customHeight="1" thickBot="1" x14ac:dyDescent="0.3">
      <c r="A72" s="188" t="s">
        <v>177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 t="s">
        <v>177</v>
      </c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</row>
    <row r="73" spans="1:26" ht="23.25" customHeight="1" thickBot="1" x14ac:dyDescent="0.3">
      <c r="A73" s="93" t="s">
        <v>0</v>
      </c>
      <c r="B73" s="94" t="s">
        <v>1</v>
      </c>
      <c r="C73" s="94" t="s">
        <v>79</v>
      </c>
      <c r="D73" s="94" t="s">
        <v>80</v>
      </c>
      <c r="E73" s="94" t="s">
        <v>2</v>
      </c>
      <c r="F73" s="94" t="s">
        <v>56</v>
      </c>
      <c r="G73" s="94" t="s">
        <v>3</v>
      </c>
      <c r="H73" s="94" t="s">
        <v>66</v>
      </c>
      <c r="I73" s="94" t="s">
        <v>4</v>
      </c>
      <c r="J73" s="94" t="s">
        <v>5</v>
      </c>
      <c r="K73" s="170" t="s">
        <v>69</v>
      </c>
      <c r="L73" s="94" t="s">
        <v>6</v>
      </c>
      <c r="M73" s="95" t="s">
        <v>7</v>
      </c>
      <c r="N73" s="94" t="s">
        <v>8</v>
      </c>
      <c r="O73" s="94" t="s">
        <v>9</v>
      </c>
      <c r="P73" s="94" t="s">
        <v>191</v>
      </c>
      <c r="Q73" s="94" t="s">
        <v>73</v>
      </c>
      <c r="R73" s="94" t="s">
        <v>74</v>
      </c>
      <c r="S73" s="94" t="s">
        <v>180</v>
      </c>
      <c r="T73" s="94" t="s">
        <v>13</v>
      </c>
      <c r="U73" s="94" t="s">
        <v>14</v>
      </c>
      <c r="V73" s="94" t="s">
        <v>50</v>
      </c>
      <c r="W73" s="94" t="s">
        <v>17</v>
      </c>
      <c r="X73" s="94" t="s">
        <v>63</v>
      </c>
      <c r="Y73" s="95" t="s">
        <v>18</v>
      </c>
      <c r="Z73" s="96" t="s">
        <v>19</v>
      </c>
    </row>
    <row r="74" spans="1:26" ht="13.5" customHeight="1" x14ac:dyDescent="0.25">
      <c r="A74" s="131" t="s">
        <v>20</v>
      </c>
      <c r="B74" s="112" t="s">
        <v>126</v>
      </c>
      <c r="C74" s="112" t="s">
        <v>81</v>
      </c>
      <c r="D74" s="83" t="s">
        <v>82</v>
      </c>
      <c r="E74" s="126">
        <f>E3+E38</f>
        <v>9534.2800000000007</v>
      </c>
      <c r="F74" s="126">
        <f t="shared" ref="F74:M74" si="0">F3+F38</f>
        <v>0</v>
      </c>
      <c r="G74" s="126">
        <f t="shared" si="0"/>
        <v>190.68</v>
      </c>
      <c r="H74" s="126">
        <f t="shared" si="0"/>
        <v>0</v>
      </c>
      <c r="I74" s="126">
        <f t="shared" si="0"/>
        <v>1058</v>
      </c>
      <c r="J74" s="126">
        <f t="shared" si="0"/>
        <v>849.02</v>
      </c>
      <c r="K74" s="126">
        <f t="shared" si="0"/>
        <v>0</v>
      </c>
      <c r="L74" s="126">
        <f t="shared" si="0"/>
        <v>0</v>
      </c>
      <c r="M74" s="126">
        <f t="shared" si="0"/>
        <v>11631.98</v>
      </c>
      <c r="N74" s="126">
        <f>N3+N38</f>
        <v>0</v>
      </c>
      <c r="O74" s="126">
        <f t="shared" ref="O74:Z74" si="1">O3+O38</f>
        <v>1390.06</v>
      </c>
      <c r="P74" s="126">
        <f t="shared" si="1"/>
        <v>95.34</v>
      </c>
      <c r="Q74" s="126">
        <f t="shared" si="1"/>
        <v>3080</v>
      </c>
      <c r="R74" s="126">
        <f t="shared" si="1"/>
        <v>0</v>
      </c>
      <c r="S74" s="126">
        <f t="shared" si="1"/>
        <v>-0.1</v>
      </c>
      <c r="T74" s="126">
        <f t="shared" si="1"/>
        <v>524.38</v>
      </c>
      <c r="U74" s="126">
        <f t="shared" si="1"/>
        <v>286.02</v>
      </c>
      <c r="V74" s="126">
        <f t="shared" si="1"/>
        <v>95.34</v>
      </c>
      <c r="W74" s="126">
        <f t="shared" si="1"/>
        <v>-1390.06</v>
      </c>
      <c r="X74" s="126">
        <f t="shared" si="1"/>
        <v>0</v>
      </c>
      <c r="Y74" s="126">
        <f t="shared" si="1"/>
        <v>4080.98</v>
      </c>
      <c r="Z74" s="126">
        <f t="shared" si="1"/>
        <v>7551</v>
      </c>
    </row>
    <row r="75" spans="1:26" ht="14.25" customHeight="1" x14ac:dyDescent="0.25">
      <c r="A75" s="132" t="s">
        <v>21</v>
      </c>
      <c r="B75" s="113" t="s">
        <v>127</v>
      </c>
      <c r="C75" s="113" t="s">
        <v>83</v>
      </c>
      <c r="D75" s="74" t="s">
        <v>82</v>
      </c>
      <c r="E75" s="98">
        <f t="shared" ref="E75:Z75" si="2">E4+E39</f>
        <v>8814.2999999999993</v>
      </c>
      <c r="F75" s="98">
        <f t="shared" si="2"/>
        <v>0</v>
      </c>
      <c r="G75" s="98">
        <f t="shared" si="2"/>
        <v>176.28</v>
      </c>
      <c r="H75" s="98">
        <f t="shared" si="2"/>
        <v>0</v>
      </c>
      <c r="I75" s="98">
        <f t="shared" si="2"/>
        <v>1058</v>
      </c>
      <c r="J75" s="98">
        <f t="shared" si="2"/>
        <v>758.18</v>
      </c>
      <c r="K75" s="98">
        <f t="shared" si="2"/>
        <v>1762.86</v>
      </c>
      <c r="L75" s="98">
        <f t="shared" si="2"/>
        <v>0</v>
      </c>
      <c r="M75" s="98">
        <f t="shared" si="2"/>
        <v>12569.62</v>
      </c>
      <c r="N75" s="98">
        <f t="shared" si="2"/>
        <v>0</v>
      </c>
      <c r="O75" s="98">
        <f t="shared" si="2"/>
        <v>1213.8</v>
      </c>
      <c r="P75" s="98">
        <f t="shared" si="2"/>
        <v>88.14</v>
      </c>
      <c r="Q75" s="98">
        <f t="shared" si="2"/>
        <v>1700</v>
      </c>
      <c r="R75" s="98">
        <f t="shared" si="2"/>
        <v>0</v>
      </c>
      <c r="S75" s="98">
        <f t="shared" si="2"/>
        <v>-0.06</v>
      </c>
      <c r="T75" s="98">
        <f t="shared" si="2"/>
        <v>484.78</v>
      </c>
      <c r="U75" s="98">
        <f t="shared" si="2"/>
        <v>264.42</v>
      </c>
      <c r="V75" s="98">
        <f t="shared" si="2"/>
        <v>88.14</v>
      </c>
      <c r="W75" s="98">
        <f t="shared" si="2"/>
        <v>-1213.8</v>
      </c>
      <c r="X75" s="98">
        <f t="shared" si="2"/>
        <v>3200</v>
      </c>
      <c r="Y75" s="98">
        <f t="shared" si="2"/>
        <v>5825.42</v>
      </c>
      <c r="Z75" s="98">
        <f t="shared" si="2"/>
        <v>6744.2</v>
      </c>
    </row>
    <row r="76" spans="1:26" ht="14.25" customHeight="1" x14ac:dyDescent="0.25">
      <c r="A76" s="132" t="s">
        <v>22</v>
      </c>
      <c r="B76" s="113" t="s">
        <v>128</v>
      </c>
      <c r="C76" s="113" t="s">
        <v>84</v>
      </c>
      <c r="D76" s="74" t="s">
        <v>82</v>
      </c>
      <c r="E76" s="98">
        <f t="shared" ref="E76:Z76" si="3">E5+E40</f>
        <v>6094.64</v>
      </c>
      <c r="F76" s="98">
        <f t="shared" si="3"/>
        <v>0</v>
      </c>
      <c r="G76" s="98">
        <f t="shared" si="3"/>
        <v>121.9</v>
      </c>
      <c r="H76" s="98">
        <f t="shared" si="3"/>
        <v>0</v>
      </c>
      <c r="I76" s="98">
        <f t="shared" si="3"/>
        <v>1058</v>
      </c>
      <c r="J76" s="98">
        <f t="shared" si="3"/>
        <v>576.52</v>
      </c>
      <c r="K76" s="98">
        <f t="shared" si="3"/>
        <v>0</v>
      </c>
      <c r="L76" s="98">
        <f t="shared" si="3"/>
        <v>0</v>
      </c>
      <c r="M76" s="98">
        <f t="shared" si="3"/>
        <v>7851.06</v>
      </c>
      <c r="N76" s="98">
        <f t="shared" si="3"/>
        <v>0</v>
      </c>
      <c r="O76" s="98">
        <f t="shared" si="3"/>
        <v>674.22</v>
      </c>
      <c r="P76" s="98">
        <f t="shared" si="3"/>
        <v>60.96</v>
      </c>
      <c r="Q76" s="98">
        <f t="shared" si="3"/>
        <v>2510</v>
      </c>
      <c r="R76" s="98">
        <f t="shared" si="3"/>
        <v>0</v>
      </c>
      <c r="S76" s="98">
        <f t="shared" si="3"/>
        <v>-0.15</v>
      </c>
      <c r="T76" s="98">
        <f t="shared" si="3"/>
        <v>335.24</v>
      </c>
      <c r="U76" s="98">
        <f t="shared" si="3"/>
        <v>182.86</v>
      </c>
      <c r="V76" s="98">
        <f t="shared" si="3"/>
        <v>60.95</v>
      </c>
      <c r="W76" s="98">
        <f t="shared" si="3"/>
        <v>-674.22</v>
      </c>
      <c r="X76" s="98">
        <f t="shared" si="3"/>
        <v>0</v>
      </c>
      <c r="Y76" s="98">
        <f t="shared" si="3"/>
        <v>3149.8599999999997</v>
      </c>
      <c r="Z76" s="98">
        <f t="shared" si="3"/>
        <v>4701.2</v>
      </c>
    </row>
    <row r="77" spans="1:26" ht="14.25" customHeight="1" x14ac:dyDescent="0.25">
      <c r="A77" s="132" t="s">
        <v>65</v>
      </c>
      <c r="B77" s="141" t="s">
        <v>169</v>
      </c>
      <c r="C77" s="141" t="s">
        <v>111</v>
      </c>
      <c r="D77" s="142" t="s">
        <v>86</v>
      </c>
      <c r="E77" s="98">
        <f t="shared" ref="E77:Z77" si="4">E6+E41</f>
        <v>8097.9</v>
      </c>
      <c r="F77" s="98">
        <f t="shared" si="4"/>
        <v>0</v>
      </c>
      <c r="G77" s="98">
        <f t="shared" si="4"/>
        <v>161.96</v>
      </c>
      <c r="H77" s="98">
        <f t="shared" si="4"/>
        <v>0</v>
      </c>
      <c r="I77" s="98">
        <f t="shared" si="4"/>
        <v>1058</v>
      </c>
      <c r="J77" s="98">
        <f t="shared" si="4"/>
        <v>1153.1399999999999</v>
      </c>
      <c r="K77" s="98">
        <f t="shared" si="4"/>
        <v>0</v>
      </c>
      <c r="L77" s="98">
        <f t="shared" si="4"/>
        <v>510</v>
      </c>
      <c r="M77" s="98">
        <f t="shared" si="4"/>
        <v>10981</v>
      </c>
      <c r="N77" s="98">
        <f t="shared" si="4"/>
        <v>0</v>
      </c>
      <c r="O77" s="98">
        <f t="shared" si="4"/>
        <v>1251.02</v>
      </c>
      <c r="P77" s="98">
        <f t="shared" si="4"/>
        <v>80.98</v>
      </c>
      <c r="Q77" s="98">
        <f t="shared" si="4"/>
        <v>0</v>
      </c>
      <c r="R77" s="98">
        <f t="shared" si="4"/>
        <v>0</v>
      </c>
      <c r="S77" s="98">
        <f t="shared" si="4"/>
        <v>-0.08</v>
      </c>
      <c r="T77" s="98">
        <f t="shared" si="4"/>
        <v>445.38</v>
      </c>
      <c r="U77" s="98">
        <f t="shared" si="4"/>
        <v>242.94</v>
      </c>
      <c r="V77" s="98">
        <f t="shared" si="4"/>
        <v>80.98</v>
      </c>
      <c r="W77" s="98">
        <f t="shared" si="4"/>
        <v>-1251.02</v>
      </c>
      <c r="X77" s="98">
        <f t="shared" si="4"/>
        <v>0</v>
      </c>
      <c r="Y77" s="98">
        <f t="shared" si="4"/>
        <v>850.2</v>
      </c>
      <c r="Z77" s="98">
        <f t="shared" si="4"/>
        <v>10130.799999999999</v>
      </c>
    </row>
    <row r="78" spans="1:26" ht="14.25" customHeight="1" x14ac:dyDescent="0.25">
      <c r="A78" s="132" t="s">
        <v>23</v>
      </c>
      <c r="B78" s="113" t="s">
        <v>129</v>
      </c>
      <c r="C78" s="113" t="s">
        <v>85</v>
      </c>
      <c r="D78" s="74" t="s">
        <v>86</v>
      </c>
      <c r="E78" s="98">
        <f t="shared" ref="E78:Z78" si="5">E7+E42</f>
        <v>6346.8</v>
      </c>
      <c r="F78" s="98">
        <f t="shared" si="5"/>
        <v>0</v>
      </c>
      <c r="G78" s="98">
        <f t="shared" si="5"/>
        <v>126.94</v>
      </c>
      <c r="H78" s="98">
        <f t="shared" si="5"/>
        <v>0</v>
      </c>
      <c r="I78" s="98">
        <f t="shared" si="5"/>
        <v>1058</v>
      </c>
      <c r="J78" s="98">
        <f t="shared" si="5"/>
        <v>576.52</v>
      </c>
      <c r="K78" s="98">
        <f t="shared" si="5"/>
        <v>0</v>
      </c>
      <c r="L78" s="98">
        <f t="shared" si="5"/>
        <v>530</v>
      </c>
      <c r="M78" s="98">
        <f t="shared" si="5"/>
        <v>8638.26</v>
      </c>
      <c r="N78" s="98">
        <f t="shared" si="5"/>
        <v>0</v>
      </c>
      <c r="O78" s="98">
        <f t="shared" si="5"/>
        <v>806.71</v>
      </c>
      <c r="P78" s="98">
        <f t="shared" si="5"/>
        <v>63.46</v>
      </c>
      <c r="Q78" s="98">
        <f t="shared" si="5"/>
        <v>0</v>
      </c>
      <c r="R78" s="98">
        <f t="shared" si="5"/>
        <v>0</v>
      </c>
      <c r="S78" s="98">
        <f t="shared" si="5"/>
        <v>-0.15000000000000002</v>
      </c>
      <c r="T78" s="98">
        <f t="shared" si="5"/>
        <v>349.08</v>
      </c>
      <c r="U78" s="98">
        <f t="shared" si="5"/>
        <v>190.4</v>
      </c>
      <c r="V78" s="98">
        <f t="shared" si="5"/>
        <v>63.47</v>
      </c>
      <c r="W78" s="98">
        <f t="shared" si="5"/>
        <v>-806.71</v>
      </c>
      <c r="X78" s="98">
        <f t="shared" si="5"/>
        <v>0</v>
      </c>
      <c r="Y78" s="98">
        <f t="shared" si="5"/>
        <v>666.26</v>
      </c>
      <c r="Z78" s="98">
        <f t="shared" si="5"/>
        <v>7972</v>
      </c>
    </row>
    <row r="79" spans="1:26" ht="14.25" customHeight="1" x14ac:dyDescent="0.25">
      <c r="A79" s="132" t="s">
        <v>24</v>
      </c>
      <c r="B79" s="113" t="s">
        <v>130</v>
      </c>
      <c r="C79" s="113" t="s">
        <v>87</v>
      </c>
      <c r="D79" s="74" t="s">
        <v>86</v>
      </c>
      <c r="E79" s="98">
        <f t="shared" ref="E79:Z79" si="6">E8+E43</f>
        <v>7179.02</v>
      </c>
      <c r="F79" s="98">
        <f t="shared" si="6"/>
        <v>0</v>
      </c>
      <c r="G79" s="98">
        <f t="shared" si="6"/>
        <v>143.58000000000001</v>
      </c>
      <c r="H79" s="98">
        <f t="shared" si="6"/>
        <v>0</v>
      </c>
      <c r="I79" s="98">
        <f t="shared" si="6"/>
        <v>1058</v>
      </c>
      <c r="J79" s="98">
        <f t="shared" si="6"/>
        <v>576.52</v>
      </c>
      <c r="K79" s="98">
        <f t="shared" si="6"/>
        <v>0</v>
      </c>
      <c r="L79" s="98">
        <f t="shared" si="6"/>
        <v>0</v>
      </c>
      <c r="M79" s="98">
        <f t="shared" si="6"/>
        <v>8957.1200000000008</v>
      </c>
      <c r="N79" s="98">
        <f t="shared" si="6"/>
        <v>0</v>
      </c>
      <c r="O79" s="98">
        <f t="shared" si="6"/>
        <v>860.2</v>
      </c>
      <c r="P79" s="98">
        <f t="shared" si="6"/>
        <v>71.8</v>
      </c>
      <c r="Q79" s="98">
        <f t="shared" si="6"/>
        <v>2420</v>
      </c>
      <c r="R79" s="98">
        <f t="shared" si="6"/>
        <v>0</v>
      </c>
      <c r="S79" s="98">
        <f t="shared" si="6"/>
        <v>0.10999999999999999</v>
      </c>
      <c r="T79" s="98">
        <f t="shared" si="6"/>
        <v>394.84</v>
      </c>
      <c r="U79" s="98">
        <f t="shared" si="6"/>
        <v>215.38</v>
      </c>
      <c r="V79" s="98">
        <f t="shared" si="6"/>
        <v>71.790000000000006</v>
      </c>
      <c r="W79" s="98">
        <f t="shared" si="6"/>
        <v>-860.2</v>
      </c>
      <c r="X79" s="98">
        <f t="shared" si="6"/>
        <v>1212</v>
      </c>
      <c r="Y79" s="98">
        <f t="shared" si="6"/>
        <v>4385.92</v>
      </c>
      <c r="Z79" s="98">
        <f t="shared" si="6"/>
        <v>4571.2000000000007</v>
      </c>
    </row>
    <row r="80" spans="1:26" ht="14.25" customHeight="1" x14ac:dyDescent="0.25">
      <c r="A80" s="132" t="s">
        <v>25</v>
      </c>
      <c r="B80" s="113" t="s">
        <v>131</v>
      </c>
      <c r="C80" s="113" t="s">
        <v>87</v>
      </c>
      <c r="D80" s="74" t="s">
        <v>86</v>
      </c>
      <c r="E80" s="98">
        <f t="shared" ref="E80:Z80" si="7">E9+E44</f>
        <v>6141.6</v>
      </c>
      <c r="F80" s="98">
        <f t="shared" si="7"/>
        <v>0</v>
      </c>
      <c r="G80" s="98">
        <f t="shared" si="7"/>
        <v>122.84</v>
      </c>
      <c r="H80" s="98">
        <f t="shared" si="7"/>
        <v>0</v>
      </c>
      <c r="I80" s="98">
        <f t="shared" si="7"/>
        <v>1058</v>
      </c>
      <c r="J80" s="98">
        <f t="shared" si="7"/>
        <v>394.84</v>
      </c>
      <c r="K80" s="98">
        <f t="shared" si="7"/>
        <v>0</v>
      </c>
      <c r="L80" s="98">
        <f t="shared" si="7"/>
        <v>450</v>
      </c>
      <c r="M80" s="98">
        <f t="shared" si="7"/>
        <v>8167.2800000000007</v>
      </c>
      <c r="N80" s="98">
        <f t="shared" si="7"/>
        <v>0</v>
      </c>
      <c r="O80" s="98">
        <f t="shared" si="7"/>
        <v>726.06</v>
      </c>
      <c r="P80" s="98">
        <f t="shared" si="7"/>
        <v>61.42</v>
      </c>
      <c r="Q80" s="98">
        <f t="shared" si="7"/>
        <v>1920</v>
      </c>
      <c r="R80" s="98">
        <f t="shared" si="7"/>
        <v>0</v>
      </c>
      <c r="S80" s="98">
        <f t="shared" si="7"/>
        <v>-0.18</v>
      </c>
      <c r="T80" s="98">
        <f t="shared" si="7"/>
        <v>337.78</v>
      </c>
      <c r="U80" s="98">
        <f t="shared" si="7"/>
        <v>184.24</v>
      </c>
      <c r="V80" s="98">
        <f t="shared" si="7"/>
        <v>61.42</v>
      </c>
      <c r="W80" s="98">
        <f t="shared" si="7"/>
        <v>-726.06</v>
      </c>
      <c r="X80" s="98">
        <f t="shared" si="7"/>
        <v>0</v>
      </c>
      <c r="Y80" s="98">
        <f t="shared" si="7"/>
        <v>2564.6800000000003</v>
      </c>
      <c r="Z80" s="98">
        <f t="shared" si="7"/>
        <v>5602.6</v>
      </c>
    </row>
    <row r="81" spans="1:26" ht="14.25" customHeight="1" x14ac:dyDescent="0.25">
      <c r="A81" s="132" t="s">
        <v>26</v>
      </c>
      <c r="B81" s="113" t="s">
        <v>132</v>
      </c>
      <c r="C81" s="113" t="s">
        <v>120</v>
      </c>
      <c r="D81" s="74" t="s">
        <v>88</v>
      </c>
      <c r="E81" s="98">
        <f t="shared" ref="E81:Z81" si="8">E10+E45</f>
        <v>4323.8999999999996</v>
      </c>
      <c r="F81" s="98">
        <f t="shared" si="8"/>
        <v>0</v>
      </c>
      <c r="G81" s="98">
        <f t="shared" si="8"/>
        <v>86.48</v>
      </c>
      <c r="H81" s="98">
        <f t="shared" si="8"/>
        <v>0</v>
      </c>
      <c r="I81" s="98">
        <f t="shared" si="8"/>
        <v>1058</v>
      </c>
      <c r="J81" s="98">
        <f t="shared" si="8"/>
        <v>394.84</v>
      </c>
      <c r="K81" s="98">
        <f t="shared" si="8"/>
        <v>0</v>
      </c>
      <c r="L81" s="98">
        <f t="shared" si="8"/>
        <v>795</v>
      </c>
      <c r="M81" s="98">
        <f t="shared" si="8"/>
        <v>6658.22</v>
      </c>
      <c r="N81" s="98">
        <f t="shared" si="8"/>
        <v>0</v>
      </c>
      <c r="O81" s="98">
        <f t="shared" si="8"/>
        <v>374.83000000000004</v>
      </c>
      <c r="P81" s="98">
        <f t="shared" si="8"/>
        <v>43.24</v>
      </c>
      <c r="Q81" s="98">
        <f t="shared" si="8"/>
        <v>0</v>
      </c>
      <c r="R81" s="98">
        <f t="shared" si="8"/>
        <v>0</v>
      </c>
      <c r="S81" s="98">
        <f t="shared" si="8"/>
        <v>0</v>
      </c>
      <c r="T81" s="98">
        <f t="shared" si="8"/>
        <v>237.82</v>
      </c>
      <c r="U81" s="98">
        <f t="shared" si="8"/>
        <v>129.72</v>
      </c>
      <c r="V81" s="98">
        <f t="shared" si="8"/>
        <v>43.24</v>
      </c>
      <c r="W81" s="98">
        <f t="shared" si="8"/>
        <v>-374.83000000000004</v>
      </c>
      <c r="X81" s="98">
        <f t="shared" si="8"/>
        <v>0</v>
      </c>
      <c r="Y81" s="98">
        <f t="shared" si="8"/>
        <v>454.02</v>
      </c>
      <c r="Z81" s="98">
        <f t="shared" si="8"/>
        <v>6204.2</v>
      </c>
    </row>
    <row r="82" spans="1:26" ht="14.25" customHeight="1" x14ac:dyDescent="0.25">
      <c r="A82" s="132" t="s">
        <v>27</v>
      </c>
      <c r="B82" s="113" t="s">
        <v>133</v>
      </c>
      <c r="C82" s="113" t="s">
        <v>89</v>
      </c>
      <c r="D82" s="74" t="s">
        <v>90</v>
      </c>
      <c r="E82" s="98">
        <f t="shared" ref="E82:Z82" si="9">E11+E46</f>
        <v>6999.9</v>
      </c>
      <c r="F82" s="98">
        <f t="shared" si="9"/>
        <v>0</v>
      </c>
      <c r="G82" s="98">
        <f t="shared" si="9"/>
        <v>0</v>
      </c>
      <c r="H82" s="98">
        <f t="shared" si="9"/>
        <v>0</v>
      </c>
      <c r="I82" s="98">
        <f t="shared" si="9"/>
        <v>0</v>
      </c>
      <c r="J82" s="98">
        <f t="shared" si="9"/>
        <v>0</v>
      </c>
      <c r="K82" s="98">
        <f t="shared" si="9"/>
        <v>0</v>
      </c>
      <c r="L82" s="98">
        <f t="shared" si="9"/>
        <v>0</v>
      </c>
      <c r="M82" s="98">
        <f t="shared" si="9"/>
        <v>6999.9</v>
      </c>
      <c r="N82" s="98">
        <f t="shared" si="9"/>
        <v>0</v>
      </c>
      <c r="O82" s="98">
        <f t="shared" si="9"/>
        <v>303.3</v>
      </c>
      <c r="P82" s="98">
        <f t="shared" si="9"/>
        <v>0</v>
      </c>
      <c r="Q82" s="98">
        <f t="shared" si="9"/>
        <v>0</v>
      </c>
      <c r="R82" s="98">
        <f t="shared" si="9"/>
        <v>0</v>
      </c>
      <c r="S82" s="98">
        <f t="shared" si="9"/>
        <v>9.9999999999999992E-2</v>
      </c>
      <c r="T82" s="98">
        <f t="shared" si="9"/>
        <v>0</v>
      </c>
      <c r="U82" s="98">
        <f t="shared" si="9"/>
        <v>0</v>
      </c>
      <c r="V82" s="98">
        <f t="shared" si="9"/>
        <v>0</v>
      </c>
      <c r="W82" s="98">
        <f t="shared" si="9"/>
        <v>-303.3</v>
      </c>
      <c r="X82" s="98">
        <f t="shared" si="9"/>
        <v>0</v>
      </c>
      <c r="Y82" s="98">
        <f t="shared" si="9"/>
        <v>9.9999999999999992E-2</v>
      </c>
      <c r="Z82" s="98">
        <f t="shared" si="9"/>
        <v>6999.8</v>
      </c>
    </row>
    <row r="83" spans="1:26" ht="14.25" customHeight="1" x14ac:dyDescent="0.25">
      <c r="A83" s="132" t="s">
        <v>28</v>
      </c>
      <c r="B83" s="74" t="s">
        <v>134</v>
      </c>
      <c r="C83" s="74" t="s">
        <v>91</v>
      </c>
      <c r="D83" s="74" t="s">
        <v>86</v>
      </c>
      <c r="E83" s="98">
        <f t="shared" ref="E83:Z83" si="10">E12+E47</f>
        <v>7000.2</v>
      </c>
      <c r="F83" s="98">
        <f t="shared" si="10"/>
        <v>0</v>
      </c>
      <c r="G83" s="98">
        <f t="shared" si="10"/>
        <v>0</v>
      </c>
      <c r="H83" s="98">
        <f t="shared" si="10"/>
        <v>0</v>
      </c>
      <c r="I83" s="98">
        <f t="shared" si="10"/>
        <v>0</v>
      </c>
      <c r="J83" s="98">
        <f t="shared" si="10"/>
        <v>0</v>
      </c>
      <c r="K83" s="98">
        <f t="shared" si="10"/>
        <v>0</v>
      </c>
      <c r="L83" s="98">
        <f t="shared" si="10"/>
        <v>0</v>
      </c>
      <c r="M83" s="98">
        <f t="shared" si="10"/>
        <v>7000.2</v>
      </c>
      <c r="N83" s="98">
        <f t="shared" si="10"/>
        <v>0</v>
      </c>
      <c r="O83" s="98">
        <f t="shared" si="10"/>
        <v>303.33999999999997</v>
      </c>
      <c r="P83" s="98">
        <f t="shared" si="10"/>
        <v>0</v>
      </c>
      <c r="Q83" s="98">
        <f t="shared" si="10"/>
        <v>0</v>
      </c>
      <c r="R83" s="98">
        <f t="shared" si="10"/>
        <v>0</v>
      </c>
      <c r="S83" s="98">
        <f t="shared" si="10"/>
        <v>0</v>
      </c>
      <c r="T83" s="98">
        <f t="shared" si="10"/>
        <v>0</v>
      </c>
      <c r="U83" s="98">
        <f t="shared" si="10"/>
        <v>0</v>
      </c>
      <c r="V83" s="98">
        <f t="shared" si="10"/>
        <v>0</v>
      </c>
      <c r="W83" s="98">
        <f t="shared" si="10"/>
        <v>-303.33999999999997</v>
      </c>
      <c r="X83" s="98">
        <f t="shared" si="10"/>
        <v>0</v>
      </c>
      <c r="Y83" s="98">
        <f t="shared" si="10"/>
        <v>0</v>
      </c>
      <c r="Z83" s="98">
        <f t="shared" si="10"/>
        <v>7000.2</v>
      </c>
    </row>
    <row r="84" spans="1:26" ht="14.25" customHeight="1" x14ac:dyDescent="0.25">
      <c r="A84" s="132" t="s">
        <v>29</v>
      </c>
      <c r="B84" s="74" t="s">
        <v>135</v>
      </c>
      <c r="C84" s="74" t="s">
        <v>92</v>
      </c>
      <c r="D84" s="74" t="s">
        <v>93</v>
      </c>
      <c r="E84" s="98">
        <f t="shared" ref="E84:Z84" si="11">E13+E48</f>
        <v>5000.1000000000004</v>
      </c>
      <c r="F84" s="98">
        <f t="shared" si="11"/>
        <v>0</v>
      </c>
      <c r="G84" s="98">
        <f t="shared" si="11"/>
        <v>0</v>
      </c>
      <c r="H84" s="98">
        <f t="shared" si="11"/>
        <v>0</v>
      </c>
      <c r="I84" s="98">
        <f t="shared" si="11"/>
        <v>0</v>
      </c>
      <c r="J84" s="98">
        <f t="shared" si="11"/>
        <v>0</v>
      </c>
      <c r="K84" s="98">
        <f t="shared" si="11"/>
        <v>0</v>
      </c>
      <c r="L84" s="98">
        <f t="shared" si="11"/>
        <v>0</v>
      </c>
      <c r="M84" s="98">
        <f t="shared" si="11"/>
        <v>5000.1000000000004</v>
      </c>
      <c r="N84" s="98">
        <f t="shared" si="11"/>
        <v>0</v>
      </c>
      <c r="O84" s="98">
        <f t="shared" si="11"/>
        <v>15.34</v>
      </c>
      <c r="P84" s="98">
        <f t="shared" si="11"/>
        <v>0</v>
      </c>
      <c r="Q84" s="98">
        <f t="shared" si="11"/>
        <v>0</v>
      </c>
      <c r="R84" s="98">
        <f t="shared" si="11"/>
        <v>0</v>
      </c>
      <c r="S84" s="98">
        <f t="shared" si="11"/>
        <v>0.1</v>
      </c>
      <c r="T84" s="98">
        <f t="shared" si="11"/>
        <v>0</v>
      </c>
      <c r="U84" s="98">
        <f t="shared" si="11"/>
        <v>0</v>
      </c>
      <c r="V84" s="98">
        <f t="shared" si="11"/>
        <v>0</v>
      </c>
      <c r="W84" s="98">
        <f t="shared" si="11"/>
        <v>-15.34</v>
      </c>
      <c r="X84" s="98">
        <f t="shared" si="11"/>
        <v>0</v>
      </c>
      <c r="Y84" s="98">
        <f t="shared" si="11"/>
        <v>0.1</v>
      </c>
      <c r="Z84" s="98">
        <f t="shared" si="11"/>
        <v>5000</v>
      </c>
    </row>
    <row r="85" spans="1:26" ht="14.25" customHeight="1" x14ac:dyDescent="0.25">
      <c r="A85" s="132" t="s">
        <v>34</v>
      </c>
      <c r="B85" s="74" t="s">
        <v>140</v>
      </c>
      <c r="C85" s="74" t="s">
        <v>100</v>
      </c>
      <c r="D85" s="74" t="s">
        <v>88</v>
      </c>
      <c r="E85" s="98">
        <f t="shared" ref="E85:Z85" si="12">E14+E49</f>
        <v>4999.8</v>
      </c>
      <c r="F85" s="98">
        <f t="shared" si="12"/>
        <v>0</v>
      </c>
      <c r="G85" s="98">
        <f t="shared" si="12"/>
        <v>0</v>
      </c>
      <c r="H85" s="98">
        <f t="shared" si="12"/>
        <v>0</v>
      </c>
      <c r="I85" s="98">
        <f t="shared" si="12"/>
        <v>0</v>
      </c>
      <c r="J85" s="98">
        <f t="shared" si="12"/>
        <v>0</v>
      </c>
      <c r="K85" s="98">
        <f t="shared" si="12"/>
        <v>0</v>
      </c>
      <c r="L85" s="98">
        <f t="shared" si="12"/>
        <v>0</v>
      </c>
      <c r="M85" s="98">
        <f t="shared" si="12"/>
        <v>4999.8</v>
      </c>
      <c r="N85" s="98">
        <f t="shared" si="12"/>
        <v>0</v>
      </c>
      <c r="O85" s="98">
        <f t="shared" si="12"/>
        <v>15.3</v>
      </c>
      <c r="P85" s="98">
        <f t="shared" si="12"/>
        <v>0</v>
      </c>
      <c r="Q85" s="98">
        <f t="shared" si="12"/>
        <v>900</v>
      </c>
      <c r="R85" s="98">
        <f t="shared" si="12"/>
        <v>0</v>
      </c>
      <c r="S85" s="98">
        <f t="shared" si="12"/>
        <v>0</v>
      </c>
      <c r="T85" s="98">
        <f t="shared" si="12"/>
        <v>0</v>
      </c>
      <c r="U85" s="98">
        <f t="shared" si="12"/>
        <v>0</v>
      </c>
      <c r="V85" s="98">
        <f t="shared" si="12"/>
        <v>0</v>
      </c>
      <c r="W85" s="98">
        <f t="shared" si="12"/>
        <v>-15.3</v>
      </c>
      <c r="X85" s="98">
        <f t="shared" si="12"/>
        <v>0</v>
      </c>
      <c r="Y85" s="98">
        <f t="shared" si="12"/>
        <v>900</v>
      </c>
      <c r="Z85" s="98">
        <f t="shared" si="12"/>
        <v>4099.8</v>
      </c>
    </row>
    <row r="86" spans="1:26" ht="14.25" customHeight="1" x14ac:dyDescent="0.25">
      <c r="A86" s="132" t="s">
        <v>36</v>
      </c>
      <c r="B86" s="74" t="s">
        <v>142</v>
      </c>
      <c r="C86" s="74" t="s">
        <v>102</v>
      </c>
      <c r="D86" s="74" t="s">
        <v>103</v>
      </c>
      <c r="E86" s="98">
        <f t="shared" ref="E86:Z86" si="13">E15+E50</f>
        <v>8000.1</v>
      </c>
      <c r="F86" s="98">
        <f t="shared" si="13"/>
        <v>1000</v>
      </c>
      <c r="G86" s="98">
        <f t="shared" si="13"/>
        <v>0</v>
      </c>
      <c r="H86" s="98">
        <f t="shared" si="13"/>
        <v>0</v>
      </c>
      <c r="I86" s="98">
        <f t="shared" si="13"/>
        <v>0</v>
      </c>
      <c r="J86" s="98">
        <f t="shared" si="13"/>
        <v>0</v>
      </c>
      <c r="K86" s="98">
        <f t="shared" si="13"/>
        <v>0</v>
      </c>
      <c r="L86" s="98">
        <f t="shared" si="13"/>
        <v>0</v>
      </c>
      <c r="M86" s="98">
        <f t="shared" si="13"/>
        <v>9000.1</v>
      </c>
      <c r="N86" s="98">
        <f t="shared" si="13"/>
        <v>0</v>
      </c>
      <c r="O86" s="98">
        <f t="shared" si="13"/>
        <v>867.9</v>
      </c>
      <c r="P86" s="98">
        <f t="shared" si="13"/>
        <v>0</v>
      </c>
      <c r="Q86" s="98">
        <f t="shared" si="13"/>
        <v>0</v>
      </c>
      <c r="R86" s="98">
        <f t="shared" si="13"/>
        <v>0</v>
      </c>
      <c r="S86" s="98">
        <f t="shared" si="13"/>
        <v>0.1</v>
      </c>
      <c r="T86" s="98">
        <f t="shared" si="13"/>
        <v>0</v>
      </c>
      <c r="U86" s="98">
        <f t="shared" si="13"/>
        <v>0</v>
      </c>
      <c r="V86" s="98">
        <f t="shared" si="13"/>
        <v>0</v>
      </c>
      <c r="W86" s="98">
        <f t="shared" si="13"/>
        <v>-867.9</v>
      </c>
      <c r="X86" s="98">
        <f t="shared" si="13"/>
        <v>0</v>
      </c>
      <c r="Y86" s="98">
        <f t="shared" si="13"/>
        <v>0.1</v>
      </c>
      <c r="Z86" s="98">
        <f t="shared" si="13"/>
        <v>9000</v>
      </c>
    </row>
    <row r="87" spans="1:26" ht="14.25" customHeight="1" x14ac:dyDescent="0.25">
      <c r="A87" s="132" t="s">
        <v>37</v>
      </c>
      <c r="B87" s="74" t="s">
        <v>143</v>
      </c>
      <c r="C87" s="74" t="s">
        <v>121</v>
      </c>
      <c r="D87" s="74" t="s">
        <v>86</v>
      </c>
      <c r="E87" s="98">
        <f t="shared" ref="E87:Z87" si="14">E16+E51</f>
        <v>8000</v>
      </c>
      <c r="F87" s="98">
        <f t="shared" si="14"/>
        <v>1000</v>
      </c>
      <c r="G87" s="98">
        <f t="shared" si="14"/>
        <v>0</v>
      </c>
      <c r="H87" s="98">
        <f t="shared" si="14"/>
        <v>533.32000000000005</v>
      </c>
      <c r="I87" s="98">
        <f t="shared" si="14"/>
        <v>0</v>
      </c>
      <c r="J87" s="98">
        <f t="shared" si="14"/>
        <v>0</v>
      </c>
      <c r="K87" s="98">
        <f t="shared" si="14"/>
        <v>0</v>
      </c>
      <c r="L87" s="98">
        <f t="shared" si="14"/>
        <v>0</v>
      </c>
      <c r="M87" s="98">
        <f t="shared" si="14"/>
        <v>9533.32</v>
      </c>
      <c r="N87" s="98">
        <f t="shared" si="14"/>
        <v>0</v>
      </c>
      <c r="O87" s="98">
        <f t="shared" si="14"/>
        <v>963.45</v>
      </c>
      <c r="P87" s="98">
        <f t="shared" si="14"/>
        <v>0</v>
      </c>
      <c r="Q87" s="98">
        <f t="shared" si="14"/>
        <v>0</v>
      </c>
      <c r="R87" s="98">
        <f t="shared" si="14"/>
        <v>266.66000000000003</v>
      </c>
      <c r="S87" s="98">
        <f t="shared" si="14"/>
        <v>6.0000000000000012E-2</v>
      </c>
      <c r="T87" s="98">
        <f t="shared" si="14"/>
        <v>0</v>
      </c>
      <c r="U87" s="98">
        <f t="shared" si="14"/>
        <v>0</v>
      </c>
      <c r="V87" s="98">
        <f t="shared" si="14"/>
        <v>0</v>
      </c>
      <c r="W87" s="98">
        <f t="shared" si="14"/>
        <v>-963.45</v>
      </c>
      <c r="X87" s="98">
        <f t="shared" si="14"/>
        <v>0</v>
      </c>
      <c r="Y87" s="98">
        <f t="shared" si="14"/>
        <v>266.72000000000003</v>
      </c>
      <c r="Z87" s="98">
        <f t="shared" si="14"/>
        <v>9266.5999999999985</v>
      </c>
    </row>
    <row r="88" spans="1:26" ht="14.25" customHeight="1" x14ac:dyDescent="0.25">
      <c r="A88" s="132" t="s">
        <v>39</v>
      </c>
      <c r="B88" s="74" t="s">
        <v>145</v>
      </c>
      <c r="C88" s="74" t="s">
        <v>122</v>
      </c>
      <c r="D88" s="74" t="s">
        <v>104</v>
      </c>
      <c r="E88" s="98">
        <f t="shared" ref="E88:Z88" si="15">E17+E52</f>
        <v>6000</v>
      </c>
      <c r="F88" s="98">
        <f t="shared" si="15"/>
        <v>0</v>
      </c>
      <c r="G88" s="98">
        <f t="shared" si="15"/>
        <v>0</v>
      </c>
      <c r="H88" s="98">
        <f t="shared" si="15"/>
        <v>0</v>
      </c>
      <c r="I88" s="98">
        <f t="shared" si="15"/>
        <v>0</v>
      </c>
      <c r="J88" s="98">
        <f t="shared" si="15"/>
        <v>0</v>
      </c>
      <c r="K88" s="98">
        <f t="shared" si="15"/>
        <v>0</v>
      </c>
      <c r="L88" s="98">
        <f t="shared" si="15"/>
        <v>0</v>
      </c>
      <c r="M88" s="98">
        <f t="shared" si="15"/>
        <v>6000</v>
      </c>
      <c r="N88" s="98">
        <f t="shared" si="15"/>
        <v>0</v>
      </c>
      <c r="O88" s="98">
        <f t="shared" si="15"/>
        <v>153.96</v>
      </c>
      <c r="P88" s="98">
        <f t="shared" si="15"/>
        <v>0</v>
      </c>
      <c r="Q88" s="98">
        <f t="shared" si="15"/>
        <v>0</v>
      </c>
      <c r="R88" s="98">
        <f t="shared" si="15"/>
        <v>0</v>
      </c>
      <c r="S88" s="98">
        <f t="shared" si="15"/>
        <v>0</v>
      </c>
      <c r="T88" s="98">
        <f t="shared" si="15"/>
        <v>0</v>
      </c>
      <c r="U88" s="98">
        <f t="shared" si="15"/>
        <v>0</v>
      </c>
      <c r="V88" s="98">
        <f t="shared" si="15"/>
        <v>0</v>
      </c>
      <c r="W88" s="98">
        <f t="shared" si="15"/>
        <v>-153.96</v>
      </c>
      <c r="X88" s="98">
        <f t="shared" si="15"/>
        <v>0</v>
      </c>
      <c r="Y88" s="98">
        <f t="shared" si="15"/>
        <v>0</v>
      </c>
      <c r="Z88" s="98">
        <f t="shared" si="15"/>
        <v>6000</v>
      </c>
    </row>
    <row r="89" spans="1:26" ht="14.25" customHeight="1" x14ac:dyDescent="0.25">
      <c r="A89" s="132" t="s">
        <v>40</v>
      </c>
      <c r="B89" s="74" t="s">
        <v>146</v>
      </c>
      <c r="C89" s="74" t="s">
        <v>105</v>
      </c>
      <c r="D89" s="74" t="s">
        <v>86</v>
      </c>
      <c r="E89" s="98">
        <f t="shared" ref="E89:Z89" si="16">E18+E53</f>
        <v>9000</v>
      </c>
      <c r="F89" s="98">
        <f t="shared" si="16"/>
        <v>1000</v>
      </c>
      <c r="G89" s="98">
        <f t="shared" si="16"/>
        <v>0</v>
      </c>
      <c r="H89" s="98">
        <f t="shared" si="16"/>
        <v>0</v>
      </c>
      <c r="I89" s="98">
        <f t="shared" si="16"/>
        <v>0</v>
      </c>
      <c r="J89" s="98">
        <f t="shared" si="16"/>
        <v>0</v>
      </c>
      <c r="K89" s="98">
        <f t="shared" si="16"/>
        <v>0</v>
      </c>
      <c r="L89" s="98">
        <f t="shared" si="16"/>
        <v>0</v>
      </c>
      <c r="M89" s="98">
        <f t="shared" si="16"/>
        <v>10000</v>
      </c>
      <c r="N89" s="98">
        <f t="shared" si="16"/>
        <v>0</v>
      </c>
      <c r="O89" s="98">
        <f t="shared" si="16"/>
        <v>1047.08</v>
      </c>
      <c r="P89" s="98">
        <f t="shared" si="16"/>
        <v>0</v>
      </c>
      <c r="Q89" s="98">
        <f t="shared" si="16"/>
        <v>4540</v>
      </c>
      <c r="R89" s="98">
        <f t="shared" si="16"/>
        <v>0</v>
      </c>
      <c r="S89" s="98">
        <f t="shared" si="16"/>
        <v>0</v>
      </c>
      <c r="T89" s="98">
        <f t="shared" si="16"/>
        <v>0</v>
      </c>
      <c r="U89" s="98">
        <f t="shared" si="16"/>
        <v>0</v>
      </c>
      <c r="V89" s="98">
        <f t="shared" si="16"/>
        <v>0</v>
      </c>
      <c r="W89" s="98">
        <f t="shared" si="16"/>
        <v>-1047.08</v>
      </c>
      <c r="X89" s="98">
        <f t="shared" si="16"/>
        <v>672</v>
      </c>
      <c r="Y89" s="98">
        <f t="shared" si="16"/>
        <v>5212</v>
      </c>
      <c r="Z89" s="98">
        <f t="shared" si="16"/>
        <v>4788</v>
      </c>
    </row>
    <row r="90" spans="1:26" ht="14.25" customHeight="1" x14ac:dyDescent="0.25">
      <c r="A90" s="132" t="s">
        <v>41</v>
      </c>
      <c r="B90" s="74" t="s">
        <v>147</v>
      </c>
      <c r="C90" s="74" t="s">
        <v>106</v>
      </c>
      <c r="D90" s="74" t="s">
        <v>106</v>
      </c>
      <c r="E90" s="98">
        <f t="shared" ref="E90:Z90" si="17">E19+E54</f>
        <v>4000</v>
      </c>
      <c r="F90" s="98">
        <f t="shared" si="17"/>
        <v>0</v>
      </c>
      <c r="G90" s="98">
        <f t="shared" si="17"/>
        <v>0</v>
      </c>
      <c r="H90" s="98">
        <f t="shared" si="17"/>
        <v>0</v>
      </c>
      <c r="I90" s="98">
        <f t="shared" si="17"/>
        <v>0</v>
      </c>
      <c r="J90" s="98">
        <f t="shared" si="17"/>
        <v>0</v>
      </c>
      <c r="K90" s="98">
        <f t="shared" si="17"/>
        <v>0</v>
      </c>
      <c r="L90" s="98">
        <f t="shared" si="17"/>
        <v>0</v>
      </c>
      <c r="M90" s="98">
        <f t="shared" si="17"/>
        <v>4000</v>
      </c>
      <c r="N90" s="98">
        <f t="shared" si="17"/>
        <v>-143.36000000000001</v>
      </c>
      <c r="O90" s="98">
        <f t="shared" si="17"/>
        <v>0</v>
      </c>
      <c r="P90" s="98">
        <f t="shared" si="17"/>
        <v>0</v>
      </c>
      <c r="Q90" s="98">
        <f t="shared" si="17"/>
        <v>0</v>
      </c>
      <c r="R90" s="98">
        <f t="shared" si="17"/>
        <v>0</v>
      </c>
      <c r="S90" s="98">
        <f t="shared" si="17"/>
        <v>0.16</v>
      </c>
      <c r="T90" s="98">
        <f t="shared" si="17"/>
        <v>0</v>
      </c>
      <c r="U90" s="98">
        <f t="shared" si="17"/>
        <v>0</v>
      </c>
      <c r="V90" s="98">
        <f t="shared" si="17"/>
        <v>0</v>
      </c>
      <c r="W90" s="98">
        <f t="shared" si="17"/>
        <v>0</v>
      </c>
      <c r="X90" s="98">
        <f t="shared" si="17"/>
        <v>0</v>
      </c>
      <c r="Y90" s="98">
        <f t="shared" si="17"/>
        <v>-143.19999999999999</v>
      </c>
      <c r="Z90" s="98">
        <f t="shared" si="17"/>
        <v>4143.2</v>
      </c>
    </row>
    <row r="91" spans="1:26" ht="14.25" customHeight="1" x14ac:dyDescent="0.25">
      <c r="A91" s="132" t="s">
        <v>42</v>
      </c>
      <c r="B91" s="74" t="s">
        <v>148</v>
      </c>
      <c r="C91" s="74" t="s">
        <v>123</v>
      </c>
      <c r="D91" s="74" t="s">
        <v>93</v>
      </c>
      <c r="E91" s="98">
        <f t="shared" ref="E91:Z91" si="18">E20+E55</f>
        <v>8000.1</v>
      </c>
      <c r="F91" s="98">
        <f t="shared" si="18"/>
        <v>0</v>
      </c>
      <c r="G91" s="98">
        <f t="shared" si="18"/>
        <v>0</v>
      </c>
      <c r="H91" s="98">
        <f t="shared" si="18"/>
        <v>0</v>
      </c>
      <c r="I91" s="98">
        <f t="shared" si="18"/>
        <v>0</v>
      </c>
      <c r="J91" s="98">
        <f t="shared" si="18"/>
        <v>0</v>
      </c>
      <c r="K91" s="98">
        <f t="shared" si="18"/>
        <v>0</v>
      </c>
      <c r="L91" s="98">
        <f t="shared" si="18"/>
        <v>0</v>
      </c>
      <c r="M91" s="98">
        <f t="shared" si="18"/>
        <v>8000.1</v>
      </c>
      <c r="N91" s="98">
        <f t="shared" si="18"/>
        <v>0</v>
      </c>
      <c r="O91" s="98">
        <f t="shared" si="18"/>
        <v>698.08</v>
      </c>
      <c r="P91" s="98">
        <f t="shared" si="18"/>
        <v>0</v>
      </c>
      <c r="Q91" s="98">
        <f t="shared" si="18"/>
        <v>0</v>
      </c>
      <c r="R91" s="98">
        <f t="shared" si="18"/>
        <v>0</v>
      </c>
      <c r="S91" s="98">
        <f t="shared" si="18"/>
        <v>0.1</v>
      </c>
      <c r="T91" s="98">
        <f t="shared" si="18"/>
        <v>0</v>
      </c>
      <c r="U91" s="98">
        <f t="shared" si="18"/>
        <v>0</v>
      </c>
      <c r="V91" s="98">
        <f t="shared" si="18"/>
        <v>0</v>
      </c>
      <c r="W91" s="98">
        <f t="shared" si="18"/>
        <v>-698.08</v>
      </c>
      <c r="X91" s="98">
        <f t="shared" si="18"/>
        <v>0</v>
      </c>
      <c r="Y91" s="98">
        <f t="shared" si="18"/>
        <v>0.1</v>
      </c>
      <c r="Z91" s="98">
        <f t="shared" si="18"/>
        <v>8000</v>
      </c>
    </row>
    <row r="92" spans="1:26" ht="14.25" customHeight="1" x14ac:dyDescent="0.25">
      <c r="A92" s="132" t="s">
        <v>43</v>
      </c>
      <c r="B92" s="74" t="s">
        <v>149</v>
      </c>
      <c r="C92" s="74" t="s">
        <v>107</v>
      </c>
      <c r="D92" s="74" t="s">
        <v>108</v>
      </c>
      <c r="E92" s="98">
        <f t="shared" ref="E92:Z92" si="19">E21+E56</f>
        <v>5000.05</v>
      </c>
      <c r="F92" s="98">
        <f t="shared" si="19"/>
        <v>1000</v>
      </c>
      <c r="G92" s="98">
        <f t="shared" si="19"/>
        <v>0</v>
      </c>
      <c r="H92" s="98">
        <f t="shared" si="19"/>
        <v>0</v>
      </c>
      <c r="I92" s="98">
        <f t="shared" si="19"/>
        <v>0</v>
      </c>
      <c r="J92" s="98">
        <f t="shared" si="19"/>
        <v>0</v>
      </c>
      <c r="K92" s="98">
        <f t="shared" si="19"/>
        <v>0</v>
      </c>
      <c r="L92" s="98">
        <f t="shared" si="19"/>
        <v>0</v>
      </c>
      <c r="M92" s="98">
        <f t="shared" si="19"/>
        <v>6000.05</v>
      </c>
      <c r="N92" s="98">
        <f t="shared" si="19"/>
        <v>0</v>
      </c>
      <c r="O92" s="98">
        <f t="shared" si="19"/>
        <v>153.97</v>
      </c>
      <c r="P92" s="98">
        <f t="shared" si="19"/>
        <v>0</v>
      </c>
      <c r="Q92" s="98">
        <f t="shared" si="19"/>
        <v>0</v>
      </c>
      <c r="R92" s="98">
        <f t="shared" si="19"/>
        <v>0</v>
      </c>
      <c r="S92" s="98">
        <f t="shared" si="19"/>
        <v>0.05</v>
      </c>
      <c r="T92" s="98">
        <f t="shared" si="19"/>
        <v>0</v>
      </c>
      <c r="U92" s="98">
        <f t="shared" si="19"/>
        <v>0</v>
      </c>
      <c r="V92" s="98">
        <f t="shared" si="19"/>
        <v>0</v>
      </c>
      <c r="W92" s="98">
        <f t="shared" si="19"/>
        <v>-153.97</v>
      </c>
      <c r="X92" s="98">
        <f t="shared" si="19"/>
        <v>0</v>
      </c>
      <c r="Y92" s="98">
        <f t="shared" si="19"/>
        <v>0.05</v>
      </c>
      <c r="Z92" s="98">
        <f t="shared" si="19"/>
        <v>6000</v>
      </c>
    </row>
    <row r="93" spans="1:26" ht="14.25" customHeight="1" x14ac:dyDescent="0.25">
      <c r="A93" s="132" t="s">
        <v>44</v>
      </c>
      <c r="B93" s="74" t="s">
        <v>150</v>
      </c>
      <c r="C93" s="74" t="s">
        <v>109</v>
      </c>
      <c r="D93" s="74" t="s">
        <v>90</v>
      </c>
      <c r="E93" s="98">
        <f t="shared" ref="E93:Z93" si="20">E22+E57</f>
        <v>3999.9</v>
      </c>
      <c r="F93" s="98">
        <f t="shared" si="20"/>
        <v>0</v>
      </c>
      <c r="G93" s="98">
        <f t="shared" si="20"/>
        <v>0</v>
      </c>
      <c r="H93" s="98">
        <f t="shared" si="20"/>
        <v>0</v>
      </c>
      <c r="I93" s="98">
        <f t="shared" si="20"/>
        <v>0</v>
      </c>
      <c r="J93" s="98">
        <f t="shared" si="20"/>
        <v>0</v>
      </c>
      <c r="K93" s="98">
        <f t="shared" si="20"/>
        <v>0</v>
      </c>
      <c r="L93" s="98">
        <f t="shared" si="20"/>
        <v>0</v>
      </c>
      <c r="M93" s="98">
        <f t="shared" si="20"/>
        <v>3999.9</v>
      </c>
      <c r="N93" s="98">
        <f t="shared" si="20"/>
        <v>-143.38</v>
      </c>
      <c r="O93" s="98">
        <f t="shared" si="20"/>
        <v>0</v>
      </c>
      <c r="P93" s="98">
        <f t="shared" si="20"/>
        <v>0</v>
      </c>
      <c r="Q93" s="98">
        <f t="shared" si="20"/>
        <v>0</v>
      </c>
      <c r="R93" s="98">
        <f t="shared" si="20"/>
        <v>0</v>
      </c>
      <c r="S93" s="98">
        <f t="shared" si="20"/>
        <v>0.08</v>
      </c>
      <c r="T93" s="98">
        <f t="shared" si="20"/>
        <v>0</v>
      </c>
      <c r="U93" s="98">
        <f t="shared" si="20"/>
        <v>0</v>
      </c>
      <c r="V93" s="98">
        <f t="shared" si="20"/>
        <v>0</v>
      </c>
      <c r="W93" s="98">
        <f t="shared" si="20"/>
        <v>0</v>
      </c>
      <c r="X93" s="98">
        <f t="shared" si="20"/>
        <v>0</v>
      </c>
      <c r="Y93" s="98">
        <f t="shared" si="20"/>
        <v>-143.30000000000001</v>
      </c>
      <c r="Z93" s="98">
        <f t="shared" si="20"/>
        <v>4143.2</v>
      </c>
    </row>
    <row r="94" spans="1:26" ht="14.25" customHeight="1" x14ac:dyDescent="0.25">
      <c r="A94" s="132" t="s">
        <v>46</v>
      </c>
      <c r="B94" s="74" t="s">
        <v>152</v>
      </c>
      <c r="C94" s="74" t="s">
        <v>111</v>
      </c>
      <c r="D94" s="74" t="s">
        <v>86</v>
      </c>
      <c r="E94" s="98">
        <f t="shared" ref="E94:Z94" si="21">E23+E58</f>
        <v>6999.9</v>
      </c>
      <c r="F94" s="98">
        <f t="shared" si="21"/>
        <v>0</v>
      </c>
      <c r="G94" s="98">
        <f t="shared" si="21"/>
        <v>0</v>
      </c>
      <c r="H94" s="98">
        <f t="shared" si="21"/>
        <v>0</v>
      </c>
      <c r="I94" s="98">
        <f t="shared" si="21"/>
        <v>0</v>
      </c>
      <c r="J94" s="98">
        <f t="shared" si="21"/>
        <v>0</v>
      </c>
      <c r="K94" s="98">
        <f t="shared" si="21"/>
        <v>0</v>
      </c>
      <c r="L94" s="98">
        <f t="shared" si="21"/>
        <v>0</v>
      </c>
      <c r="M94" s="98">
        <f t="shared" si="21"/>
        <v>6999.9</v>
      </c>
      <c r="N94" s="98">
        <f t="shared" si="21"/>
        <v>0</v>
      </c>
      <c r="O94" s="98">
        <f t="shared" si="21"/>
        <v>303.3</v>
      </c>
      <c r="P94" s="98">
        <f t="shared" si="21"/>
        <v>0</v>
      </c>
      <c r="Q94" s="98">
        <f t="shared" si="21"/>
        <v>0</v>
      </c>
      <c r="R94" s="98">
        <f t="shared" si="21"/>
        <v>0</v>
      </c>
      <c r="S94" s="98">
        <f t="shared" si="21"/>
        <v>-0.1</v>
      </c>
      <c r="T94" s="98">
        <f t="shared" si="21"/>
        <v>0</v>
      </c>
      <c r="U94" s="98">
        <f t="shared" si="21"/>
        <v>0</v>
      </c>
      <c r="V94" s="98">
        <f t="shared" si="21"/>
        <v>0</v>
      </c>
      <c r="W94" s="98">
        <f t="shared" si="21"/>
        <v>-303.3</v>
      </c>
      <c r="X94" s="98">
        <f t="shared" si="21"/>
        <v>1167</v>
      </c>
      <c r="Y94" s="98">
        <f t="shared" si="21"/>
        <v>1166.9000000000001</v>
      </c>
      <c r="Z94" s="98">
        <f t="shared" si="21"/>
        <v>5833</v>
      </c>
    </row>
    <row r="95" spans="1:26" ht="14.25" customHeight="1" x14ac:dyDescent="0.25">
      <c r="A95" s="132" t="s">
        <v>52</v>
      </c>
      <c r="B95" s="74" t="s">
        <v>157</v>
      </c>
      <c r="C95" s="74" t="s">
        <v>83</v>
      </c>
      <c r="D95" s="74" t="s">
        <v>124</v>
      </c>
      <c r="E95" s="98">
        <f t="shared" ref="E95:Z95" si="22">E24+E59</f>
        <v>10000.200000000001</v>
      </c>
      <c r="F95" s="98">
        <f t="shared" si="22"/>
        <v>0</v>
      </c>
      <c r="G95" s="98">
        <f t="shared" si="22"/>
        <v>0</v>
      </c>
      <c r="H95" s="98">
        <f t="shared" si="22"/>
        <v>0</v>
      </c>
      <c r="I95" s="98">
        <f t="shared" si="22"/>
        <v>0</v>
      </c>
      <c r="J95" s="98">
        <f t="shared" si="22"/>
        <v>0</v>
      </c>
      <c r="K95" s="98">
        <f t="shared" si="22"/>
        <v>0</v>
      </c>
      <c r="L95" s="98">
        <f t="shared" si="22"/>
        <v>0</v>
      </c>
      <c r="M95" s="98">
        <f t="shared" si="22"/>
        <v>10000.200000000001</v>
      </c>
      <c r="N95" s="98">
        <f t="shared" si="22"/>
        <v>0</v>
      </c>
      <c r="O95" s="98">
        <f t="shared" si="22"/>
        <v>1047.1199999999999</v>
      </c>
      <c r="P95" s="98">
        <f t="shared" si="22"/>
        <v>0</v>
      </c>
      <c r="Q95" s="98">
        <f t="shared" si="22"/>
        <v>0</v>
      </c>
      <c r="R95" s="98">
        <f t="shared" si="22"/>
        <v>0</v>
      </c>
      <c r="S95" s="98">
        <f t="shared" si="22"/>
        <v>0</v>
      </c>
      <c r="T95" s="98">
        <f t="shared" si="22"/>
        <v>0</v>
      </c>
      <c r="U95" s="98">
        <f t="shared" si="22"/>
        <v>0</v>
      </c>
      <c r="V95" s="98">
        <f t="shared" si="22"/>
        <v>0</v>
      </c>
      <c r="W95" s="98">
        <f t="shared" si="22"/>
        <v>-1047.1199999999999</v>
      </c>
      <c r="X95" s="98">
        <f t="shared" si="22"/>
        <v>0</v>
      </c>
      <c r="Y95" s="98">
        <f t="shared" si="22"/>
        <v>0</v>
      </c>
      <c r="Z95" s="98">
        <f t="shared" si="22"/>
        <v>10000.200000000001</v>
      </c>
    </row>
    <row r="96" spans="1:26" ht="14.25" customHeight="1" x14ac:dyDescent="0.25">
      <c r="A96" s="132" t="s">
        <v>53</v>
      </c>
      <c r="B96" s="74" t="s">
        <v>158</v>
      </c>
      <c r="C96" s="74" t="s">
        <v>112</v>
      </c>
      <c r="D96" s="74" t="s">
        <v>113</v>
      </c>
      <c r="E96" s="98">
        <f t="shared" ref="E96:Z96" si="23">E25+E60</f>
        <v>8000.1</v>
      </c>
      <c r="F96" s="98">
        <f t="shared" si="23"/>
        <v>0</v>
      </c>
      <c r="G96" s="98">
        <f t="shared" si="23"/>
        <v>0</v>
      </c>
      <c r="H96" s="98">
        <f t="shared" si="23"/>
        <v>0</v>
      </c>
      <c r="I96" s="98">
        <f t="shared" si="23"/>
        <v>0</v>
      </c>
      <c r="J96" s="98">
        <f t="shared" si="23"/>
        <v>0</v>
      </c>
      <c r="K96" s="98">
        <f t="shared" si="23"/>
        <v>0</v>
      </c>
      <c r="L96" s="98">
        <f t="shared" si="23"/>
        <v>0</v>
      </c>
      <c r="M96" s="98">
        <f t="shared" si="23"/>
        <v>8000.1</v>
      </c>
      <c r="N96" s="98">
        <f t="shared" si="23"/>
        <v>0</v>
      </c>
      <c r="O96" s="98">
        <f t="shared" si="23"/>
        <v>698.08</v>
      </c>
      <c r="P96" s="98">
        <f t="shared" si="23"/>
        <v>0</v>
      </c>
      <c r="Q96" s="98">
        <f t="shared" si="23"/>
        <v>0</v>
      </c>
      <c r="R96" s="98">
        <f t="shared" si="23"/>
        <v>0</v>
      </c>
      <c r="S96" s="98">
        <f t="shared" si="23"/>
        <v>-9.9999999999999992E-2</v>
      </c>
      <c r="T96" s="98">
        <f t="shared" si="23"/>
        <v>0</v>
      </c>
      <c r="U96" s="98">
        <f t="shared" si="23"/>
        <v>0</v>
      </c>
      <c r="V96" s="98">
        <f t="shared" si="23"/>
        <v>0</v>
      </c>
      <c r="W96" s="98">
        <f t="shared" si="23"/>
        <v>-698.08</v>
      </c>
      <c r="X96" s="98">
        <f t="shared" si="23"/>
        <v>0</v>
      </c>
      <c r="Y96" s="98">
        <f t="shared" si="23"/>
        <v>-9.9999999999999992E-2</v>
      </c>
      <c r="Z96" s="98">
        <f t="shared" si="23"/>
        <v>8000.2</v>
      </c>
    </row>
    <row r="97" spans="1:26" ht="14.25" customHeight="1" x14ac:dyDescent="0.25">
      <c r="A97" s="132" t="s">
        <v>54</v>
      </c>
      <c r="B97" s="74" t="s">
        <v>159</v>
      </c>
      <c r="C97" s="74" t="s">
        <v>114</v>
      </c>
      <c r="D97" s="74" t="s">
        <v>101</v>
      </c>
      <c r="E97" s="98">
        <f t="shared" ref="E97:Z97" si="24">E26+E61</f>
        <v>5000.1000000000004</v>
      </c>
      <c r="F97" s="98">
        <f t="shared" si="24"/>
        <v>0</v>
      </c>
      <c r="G97" s="98">
        <f t="shared" si="24"/>
        <v>0</v>
      </c>
      <c r="H97" s="98">
        <f t="shared" si="24"/>
        <v>0</v>
      </c>
      <c r="I97" s="98">
        <f t="shared" si="24"/>
        <v>0</v>
      </c>
      <c r="J97" s="98">
        <f t="shared" si="24"/>
        <v>0</v>
      </c>
      <c r="K97" s="98">
        <f t="shared" si="24"/>
        <v>0</v>
      </c>
      <c r="L97" s="98">
        <f t="shared" si="24"/>
        <v>0</v>
      </c>
      <c r="M97" s="98">
        <f t="shared" si="24"/>
        <v>5000.1000000000004</v>
      </c>
      <c r="N97" s="98">
        <f t="shared" si="24"/>
        <v>0</v>
      </c>
      <c r="O97" s="98">
        <f t="shared" si="24"/>
        <v>15.34</v>
      </c>
      <c r="P97" s="98">
        <f t="shared" si="24"/>
        <v>0</v>
      </c>
      <c r="Q97" s="98">
        <f t="shared" si="24"/>
        <v>0</v>
      </c>
      <c r="R97" s="98">
        <f t="shared" si="24"/>
        <v>0</v>
      </c>
      <c r="S97" s="98">
        <f t="shared" si="24"/>
        <v>-9.9999999999999992E-2</v>
      </c>
      <c r="T97" s="98">
        <f t="shared" si="24"/>
        <v>0</v>
      </c>
      <c r="U97" s="98">
        <f t="shared" si="24"/>
        <v>0</v>
      </c>
      <c r="V97" s="98">
        <f t="shared" si="24"/>
        <v>0</v>
      </c>
      <c r="W97" s="98">
        <f t="shared" si="24"/>
        <v>-15.34</v>
      </c>
      <c r="X97" s="98">
        <f t="shared" si="24"/>
        <v>0</v>
      </c>
      <c r="Y97" s="98">
        <f t="shared" si="24"/>
        <v>-9.9999999999999992E-2</v>
      </c>
      <c r="Z97" s="98">
        <f t="shared" si="24"/>
        <v>5000.2</v>
      </c>
    </row>
    <row r="98" spans="1:26" ht="14.25" customHeight="1" x14ac:dyDescent="0.25">
      <c r="A98" s="132" t="s">
        <v>55</v>
      </c>
      <c r="B98" s="74" t="s">
        <v>162</v>
      </c>
      <c r="C98" s="74" t="s">
        <v>89</v>
      </c>
      <c r="D98" s="74" t="s">
        <v>90</v>
      </c>
      <c r="E98" s="98">
        <f t="shared" ref="E98:Z98" si="25">E27+E62</f>
        <v>6999.9</v>
      </c>
      <c r="F98" s="98">
        <f t="shared" si="25"/>
        <v>1000</v>
      </c>
      <c r="G98" s="98">
        <f t="shared" si="25"/>
        <v>0</v>
      </c>
      <c r="H98" s="98">
        <f t="shared" si="25"/>
        <v>0</v>
      </c>
      <c r="I98" s="98">
        <f t="shared" si="25"/>
        <v>0</v>
      </c>
      <c r="J98" s="98">
        <f t="shared" si="25"/>
        <v>0</v>
      </c>
      <c r="K98" s="98">
        <f t="shared" si="25"/>
        <v>0</v>
      </c>
      <c r="L98" s="98">
        <f t="shared" si="25"/>
        <v>0</v>
      </c>
      <c r="M98" s="98">
        <f t="shared" si="25"/>
        <v>7999.9</v>
      </c>
      <c r="N98" s="98">
        <f t="shared" si="25"/>
        <v>0</v>
      </c>
      <c r="O98" s="98">
        <f t="shared" si="25"/>
        <v>698.04</v>
      </c>
      <c r="P98" s="98">
        <f t="shared" si="25"/>
        <v>0</v>
      </c>
      <c r="Q98" s="98">
        <f t="shared" si="25"/>
        <v>0</v>
      </c>
      <c r="R98" s="98">
        <f t="shared" si="25"/>
        <v>0</v>
      </c>
      <c r="S98" s="98">
        <f t="shared" si="25"/>
        <v>9.9999999999999992E-2</v>
      </c>
      <c r="T98" s="98">
        <f t="shared" si="25"/>
        <v>0</v>
      </c>
      <c r="U98" s="98">
        <f t="shared" si="25"/>
        <v>0</v>
      </c>
      <c r="V98" s="98">
        <f t="shared" si="25"/>
        <v>0</v>
      </c>
      <c r="W98" s="98">
        <f t="shared" si="25"/>
        <v>-698.04</v>
      </c>
      <c r="X98" s="98">
        <f t="shared" si="25"/>
        <v>1690</v>
      </c>
      <c r="Y98" s="98">
        <f t="shared" si="25"/>
        <v>1690.1</v>
      </c>
      <c r="Z98" s="98">
        <f t="shared" si="25"/>
        <v>6309.8</v>
      </c>
    </row>
    <row r="99" spans="1:26" ht="14.25" customHeight="1" x14ac:dyDescent="0.25">
      <c r="A99" s="132" t="s">
        <v>57</v>
      </c>
      <c r="B99" s="74" t="s">
        <v>163</v>
      </c>
      <c r="C99" s="74" t="s">
        <v>115</v>
      </c>
      <c r="D99" s="74" t="s">
        <v>89</v>
      </c>
      <c r="E99" s="98">
        <f t="shared" ref="E99:Z99" si="26">E28+E63</f>
        <v>6999.9</v>
      </c>
      <c r="F99" s="98">
        <f t="shared" si="26"/>
        <v>0</v>
      </c>
      <c r="G99" s="98">
        <f t="shared" si="26"/>
        <v>0</v>
      </c>
      <c r="H99" s="98">
        <f t="shared" si="26"/>
        <v>0</v>
      </c>
      <c r="I99" s="98">
        <f t="shared" si="26"/>
        <v>0</v>
      </c>
      <c r="J99" s="98">
        <f t="shared" si="26"/>
        <v>0</v>
      </c>
      <c r="K99" s="98">
        <f t="shared" si="26"/>
        <v>0</v>
      </c>
      <c r="L99" s="98">
        <f t="shared" si="26"/>
        <v>0</v>
      </c>
      <c r="M99" s="98">
        <f t="shared" si="26"/>
        <v>6999.9</v>
      </c>
      <c r="N99" s="98">
        <f t="shared" si="26"/>
        <v>0</v>
      </c>
      <c r="O99" s="98">
        <f t="shared" si="26"/>
        <v>303.3</v>
      </c>
      <c r="P99" s="98">
        <f t="shared" si="26"/>
        <v>0</v>
      </c>
      <c r="Q99" s="98">
        <f t="shared" si="26"/>
        <v>0</v>
      </c>
      <c r="R99" s="98">
        <f t="shared" si="26"/>
        <v>0</v>
      </c>
      <c r="S99" s="98">
        <f t="shared" si="26"/>
        <v>9.9999999999999992E-2</v>
      </c>
      <c r="T99" s="98">
        <f t="shared" si="26"/>
        <v>0</v>
      </c>
      <c r="U99" s="98">
        <f t="shared" si="26"/>
        <v>0</v>
      </c>
      <c r="V99" s="98">
        <f t="shared" si="26"/>
        <v>0</v>
      </c>
      <c r="W99" s="98">
        <f t="shared" si="26"/>
        <v>-303.3</v>
      </c>
      <c r="X99" s="98">
        <f t="shared" si="26"/>
        <v>0</v>
      </c>
      <c r="Y99" s="98">
        <f t="shared" si="26"/>
        <v>9.9999999999999992E-2</v>
      </c>
      <c r="Z99" s="98">
        <f t="shared" si="26"/>
        <v>6999.8</v>
      </c>
    </row>
    <row r="100" spans="1:26" ht="14.25" customHeight="1" x14ac:dyDescent="0.25">
      <c r="A100" s="132" t="s">
        <v>58</v>
      </c>
      <c r="B100" s="74" t="s">
        <v>165</v>
      </c>
      <c r="C100" s="74" t="s">
        <v>123</v>
      </c>
      <c r="D100" s="74" t="s">
        <v>93</v>
      </c>
      <c r="E100" s="98">
        <f t="shared" ref="E100:Z100" si="27">E29+E64</f>
        <v>8000.1</v>
      </c>
      <c r="F100" s="98">
        <f t="shared" si="27"/>
        <v>0</v>
      </c>
      <c r="G100" s="98">
        <f t="shared" si="27"/>
        <v>0</v>
      </c>
      <c r="H100" s="98">
        <f t="shared" si="27"/>
        <v>0</v>
      </c>
      <c r="I100" s="98">
        <f t="shared" si="27"/>
        <v>0</v>
      </c>
      <c r="J100" s="98">
        <f t="shared" si="27"/>
        <v>0</v>
      </c>
      <c r="K100" s="98">
        <f t="shared" si="27"/>
        <v>0</v>
      </c>
      <c r="L100" s="98">
        <f t="shared" si="27"/>
        <v>0</v>
      </c>
      <c r="M100" s="98">
        <f t="shared" si="27"/>
        <v>8000.1</v>
      </c>
      <c r="N100" s="98">
        <f t="shared" si="27"/>
        <v>0</v>
      </c>
      <c r="O100" s="98">
        <f t="shared" si="27"/>
        <v>698.08</v>
      </c>
      <c r="P100" s="98">
        <f t="shared" si="27"/>
        <v>0</v>
      </c>
      <c r="Q100" s="98">
        <f t="shared" si="27"/>
        <v>0</v>
      </c>
      <c r="R100" s="98">
        <f t="shared" si="27"/>
        <v>0</v>
      </c>
      <c r="S100" s="98">
        <f t="shared" si="27"/>
        <v>-9.9999999999999992E-2</v>
      </c>
      <c r="T100" s="98">
        <f t="shared" si="27"/>
        <v>0</v>
      </c>
      <c r="U100" s="98">
        <f t="shared" si="27"/>
        <v>0</v>
      </c>
      <c r="V100" s="98">
        <f t="shared" si="27"/>
        <v>0</v>
      </c>
      <c r="W100" s="98">
        <f t="shared" si="27"/>
        <v>-698.08</v>
      </c>
      <c r="X100" s="98">
        <f t="shared" si="27"/>
        <v>0</v>
      </c>
      <c r="Y100" s="98">
        <f t="shared" si="27"/>
        <v>-9.9999999999999992E-2</v>
      </c>
      <c r="Z100" s="98">
        <f t="shared" si="27"/>
        <v>8000.2</v>
      </c>
    </row>
    <row r="101" spans="1:26" ht="14.25" customHeight="1" x14ac:dyDescent="0.25">
      <c r="A101" s="132" t="s">
        <v>60</v>
      </c>
      <c r="B101" s="74" t="s">
        <v>167</v>
      </c>
      <c r="C101" s="74" t="s">
        <v>116</v>
      </c>
      <c r="D101" s="74" t="s">
        <v>117</v>
      </c>
      <c r="E101" s="98">
        <f t="shared" ref="E101:Z101" si="28">E30+E65</f>
        <v>30000</v>
      </c>
      <c r="F101" s="98">
        <f t="shared" si="28"/>
        <v>0</v>
      </c>
      <c r="G101" s="98">
        <f t="shared" si="28"/>
        <v>0</v>
      </c>
      <c r="H101" s="98">
        <f t="shared" si="28"/>
        <v>0</v>
      </c>
      <c r="I101" s="98">
        <f t="shared" si="28"/>
        <v>0</v>
      </c>
      <c r="J101" s="98">
        <f t="shared" si="28"/>
        <v>0</v>
      </c>
      <c r="K101" s="98">
        <f t="shared" si="28"/>
        <v>0</v>
      </c>
      <c r="L101" s="98">
        <f t="shared" si="28"/>
        <v>0</v>
      </c>
      <c r="M101" s="98">
        <f t="shared" si="28"/>
        <v>30000</v>
      </c>
      <c r="N101" s="98">
        <f t="shared" si="28"/>
        <v>0</v>
      </c>
      <c r="O101" s="98">
        <f t="shared" si="28"/>
        <v>5518.74</v>
      </c>
      <c r="P101" s="98">
        <f t="shared" si="28"/>
        <v>0</v>
      </c>
      <c r="Q101" s="98">
        <f t="shared" si="28"/>
        <v>4800</v>
      </c>
      <c r="R101" s="98">
        <f t="shared" si="28"/>
        <v>0</v>
      </c>
      <c r="S101" s="98">
        <f t="shared" si="28"/>
        <v>0</v>
      </c>
      <c r="T101" s="98">
        <f t="shared" si="28"/>
        <v>0</v>
      </c>
      <c r="U101" s="98">
        <f t="shared" si="28"/>
        <v>0</v>
      </c>
      <c r="V101" s="98">
        <f t="shared" si="28"/>
        <v>0</v>
      </c>
      <c r="W101" s="98">
        <f t="shared" si="28"/>
        <v>-5518.74</v>
      </c>
      <c r="X101" s="98">
        <f t="shared" si="28"/>
        <v>0</v>
      </c>
      <c r="Y101" s="98">
        <f t="shared" si="28"/>
        <v>4800</v>
      </c>
      <c r="Z101" s="98">
        <f t="shared" si="28"/>
        <v>25200</v>
      </c>
    </row>
    <row r="102" spans="1:26" ht="14.25" customHeight="1" x14ac:dyDescent="0.25">
      <c r="A102" s="132" t="s">
        <v>61</v>
      </c>
      <c r="B102" s="74" t="s">
        <v>168</v>
      </c>
      <c r="C102" s="74" t="s">
        <v>118</v>
      </c>
      <c r="D102" s="74" t="s">
        <v>95</v>
      </c>
      <c r="E102" s="98">
        <f t="shared" ref="E102:Z102" si="29">E31+E66</f>
        <v>5800</v>
      </c>
      <c r="F102" s="98">
        <f t="shared" si="29"/>
        <v>0</v>
      </c>
      <c r="G102" s="98">
        <f t="shared" si="29"/>
        <v>0</v>
      </c>
      <c r="H102" s="98">
        <f t="shared" si="29"/>
        <v>0</v>
      </c>
      <c r="I102" s="98">
        <f t="shared" si="29"/>
        <v>0</v>
      </c>
      <c r="J102" s="98">
        <f t="shared" si="29"/>
        <v>0</v>
      </c>
      <c r="K102" s="98">
        <f t="shared" si="29"/>
        <v>0</v>
      </c>
      <c r="L102" s="98">
        <f t="shared" si="29"/>
        <v>0</v>
      </c>
      <c r="M102" s="98">
        <f t="shared" si="29"/>
        <v>5800</v>
      </c>
      <c r="N102" s="98">
        <f t="shared" si="29"/>
        <v>0</v>
      </c>
      <c r="O102" s="98">
        <f t="shared" si="29"/>
        <v>132.19999999999999</v>
      </c>
      <c r="P102" s="98">
        <f t="shared" si="29"/>
        <v>0</v>
      </c>
      <c r="Q102" s="98">
        <f t="shared" si="29"/>
        <v>2000</v>
      </c>
      <c r="R102" s="98">
        <f t="shared" si="29"/>
        <v>0</v>
      </c>
      <c r="S102" s="98">
        <f t="shared" si="29"/>
        <v>0</v>
      </c>
      <c r="T102" s="98">
        <f t="shared" si="29"/>
        <v>0</v>
      </c>
      <c r="U102" s="98">
        <f t="shared" si="29"/>
        <v>0</v>
      </c>
      <c r="V102" s="98">
        <f t="shared" si="29"/>
        <v>0</v>
      </c>
      <c r="W102" s="98">
        <f t="shared" si="29"/>
        <v>-132.19999999999999</v>
      </c>
      <c r="X102" s="98">
        <f t="shared" si="29"/>
        <v>0</v>
      </c>
      <c r="Y102" s="98">
        <f t="shared" si="29"/>
        <v>2000</v>
      </c>
      <c r="Z102" s="98">
        <f t="shared" si="29"/>
        <v>3800</v>
      </c>
    </row>
    <row r="103" spans="1:26" ht="14.25" customHeight="1" x14ac:dyDescent="0.25">
      <c r="A103" s="132" t="s">
        <v>68</v>
      </c>
      <c r="B103" s="142" t="s">
        <v>170</v>
      </c>
      <c r="C103" s="142" t="s">
        <v>89</v>
      </c>
      <c r="D103" s="98" t="s">
        <v>90</v>
      </c>
      <c r="E103" s="98">
        <f t="shared" ref="E103:Z103" si="30">E32+E67</f>
        <v>7000</v>
      </c>
      <c r="F103" s="98">
        <f t="shared" si="30"/>
        <v>500</v>
      </c>
      <c r="G103" s="98">
        <f t="shared" si="30"/>
        <v>0</v>
      </c>
      <c r="H103" s="98">
        <f t="shared" si="30"/>
        <v>0</v>
      </c>
      <c r="I103" s="98">
        <f t="shared" si="30"/>
        <v>0</v>
      </c>
      <c r="J103" s="98">
        <f t="shared" si="30"/>
        <v>0</v>
      </c>
      <c r="K103" s="98">
        <f t="shared" si="30"/>
        <v>0</v>
      </c>
      <c r="L103" s="98">
        <f t="shared" si="30"/>
        <v>0</v>
      </c>
      <c r="M103" s="98">
        <f t="shared" si="30"/>
        <v>7500</v>
      </c>
      <c r="N103" s="98">
        <f t="shared" si="30"/>
        <v>0</v>
      </c>
      <c r="O103" s="98">
        <f t="shared" si="30"/>
        <v>500.68999999999994</v>
      </c>
      <c r="P103" s="98">
        <f t="shared" si="30"/>
        <v>0</v>
      </c>
      <c r="Q103" s="98">
        <f t="shared" si="30"/>
        <v>0</v>
      </c>
      <c r="R103" s="98">
        <f t="shared" si="30"/>
        <v>0</v>
      </c>
      <c r="S103" s="98">
        <f t="shared" si="30"/>
        <v>0</v>
      </c>
      <c r="T103" s="98">
        <f t="shared" si="30"/>
        <v>0</v>
      </c>
      <c r="U103" s="98">
        <f t="shared" si="30"/>
        <v>0</v>
      </c>
      <c r="V103" s="98">
        <f t="shared" si="30"/>
        <v>0</v>
      </c>
      <c r="W103" s="98">
        <f t="shared" si="30"/>
        <v>-500.68999999999994</v>
      </c>
      <c r="X103" s="98">
        <f t="shared" si="30"/>
        <v>0</v>
      </c>
      <c r="Y103" s="98">
        <f t="shared" si="30"/>
        <v>0</v>
      </c>
      <c r="Z103" s="98">
        <f t="shared" si="30"/>
        <v>7500</v>
      </c>
    </row>
    <row r="104" spans="1:26" ht="14.25" customHeight="1" x14ac:dyDescent="0.25">
      <c r="A104" s="132" t="s">
        <v>71</v>
      </c>
      <c r="B104" s="74" t="s">
        <v>171</v>
      </c>
      <c r="C104" s="142" t="s">
        <v>110</v>
      </c>
      <c r="D104" s="98" t="s">
        <v>124</v>
      </c>
      <c r="E104" s="98">
        <f t="shared" ref="E104:Z104" si="31">E33+E68</f>
        <v>9999.9</v>
      </c>
      <c r="F104" s="98">
        <f t="shared" si="31"/>
        <v>0</v>
      </c>
      <c r="G104" s="98">
        <f t="shared" si="31"/>
        <v>0</v>
      </c>
      <c r="H104" s="98">
        <f t="shared" si="31"/>
        <v>0</v>
      </c>
      <c r="I104" s="98">
        <f t="shared" si="31"/>
        <v>0</v>
      </c>
      <c r="J104" s="98">
        <f t="shared" si="31"/>
        <v>0</v>
      </c>
      <c r="K104" s="98">
        <f t="shared" si="31"/>
        <v>0</v>
      </c>
      <c r="L104" s="98">
        <f t="shared" si="31"/>
        <v>0</v>
      </c>
      <c r="M104" s="98">
        <f t="shared" si="31"/>
        <v>9999.9</v>
      </c>
      <c r="N104" s="98">
        <f t="shared" si="31"/>
        <v>0</v>
      </c>
      <c r="O104" s="98">
        <f t="shared" si="31"/>
        <v>1047.06</v>
      </c>
      <c r="P104" s="98">
        <f t="shared" si="31"/>
        <v>0</v>
      </c>
      <c r="Q104" s="98">
        <f t="shared" si="31"/>
        <v>400</v>
      </c>
      <c r="R104" s="98">
        <f t="shared" si="31"/>
        <v>0</v>
      </c>
      <c r="S104" s="98">
        <f t="shared" si="31"/>
        <v>9.9999999999999992E-2</v>
      </c>
      <c r="T104" s="98">
        <f t="shared" si="31"/>
        <v>0</v>
      </c>
      <c r="U104" s="98">
        <f t="shared" si="31"/>
        <v>0</v>
      </c>
      <c r="V104" s="98">
        <f t="shared" si="31"/>
        <v>0</v>
      </c>
      <c r="W104" s="98">
        <f t="shared" si="31"/>
        <v>-1047.06</v>
      </c>
      <c r="X104" s="98">
        <f t="shared" si="31"/>
        <v>0</v>
      </c>
      <c r="Y104" s="98">
        <f t="shared" si="31"/>
        <v>400.1</v>
      </c>
      <c r="Z104" s="98">
        <f t="shared" si="31"/>
        <v>9599.7999999999993</v>
      </c>
    </row>
    <row r="105" spans="1:26" ht="14.25" customHeight="1" thickBot="1" x14ac:dyDescent="0.3">
      <c r="A105" s="134" t="s">
        <v>72</v>
      </c>
      <c r="B105" s="87" t="s">
        <v>172</v>
      </c>
      <c r="C105" s="164" t="s">
        <v>106</v>
      </c>
      <c r="D105" s="123" t="s">
        <v>90</v>
      </c>
      <c r="E105" s="123">
        <f t="shared" ref="E105:Z106" si="32">E34+E69</f>
        <v>4999.8</v>
      </c>
      <c r="F105" s="123">
        <f t="shared" si="32"/>
        <v>0</v>
      </c>
      <c r="G105" s="123">
        <f t="shared" si="32"/>
        <v>0</v>
      </c>
      <c r="H105" s="123">
        <f t="shared" si="32"/>
        <v>0</v>
      </c>
      <c r="I105" s="123">
        <f t="shared" si="32"/>
        <v>0</v>
      </c>
      <c r="J105" s="123">
        <f t="shared" si="32"/>
        <v>0</v>
      </c>
      <c r="K105" s="123">
        <f t="shared" si="32"/>
        <v>0</v>
      </c>
      <c r="L105" s="123">
        <f t="shared" si="32"/>
        <v>0</v>
      </c>
      <c r="M105" s="123">
        <f t="shared" si="32"/>
        <v>4999.8</v>
      </c>
      <c r="N105" s="123">
        <f t="shared" si="32"/>
        <v>0</v>
      </c>
      <c r="O105" s="123">
        <f t="shared" si="32"/>
        <v>15.3</v>
      </c>
      <c r="P105" s="123">
        <f t="shared" si="32"/>
        <v>0</v>
      </c>
      <c r="Q105" s="123">
        <f t="shared" si="32"/>
        <v>0</v>
      </c>
      <c r="R105" s="123">
        <f t="shared" si="32"/>
        <v>0</v>
      </c>
      <c r="S105" s="123">
        <f t="shared" si="32"/>
        <v>0</v>
      </c>
      <c r="T105" s="123">
        <f t="shared" si="32"/>
        <v>0</v>
      </c>
      <c r="U105" s="123">
        <f t="shared" si="32"/>
        <v>0</v>
      </c>
      <c r="V105" s="123">
        <f t="shared" si="32"/>
        <v>0</v>
      </c>
      <c r="W105" s="123">
        <f t="shared" si="32"/>
        <v>-15.3</v>
      </c>
      <c r="X105" s="123">
        <f t="shared" si="32"/>
        <v>0</v>
      </c>
      <c r="Y105" s="123">
        <f t="shared" si="32"/>
        <v>0</v>
      </c>
      <c r="Z105" s="123">
        <f t="shared" si="32"/>
        <v>4999.8</v>
      </c>
    </row>
    <row r="106" spans="1:26" ht="13.5" customHeight="1" thickBot="1" x14ac:dyDescent="0.3">
      <c r="A106" s="189" t="s">
        <v>48</v>
      </c>
      <c r="B106" s="189"/>
      <c r="C106" s="189"/>
      <c r="D106" s="189"/>
      <c r="E106" s="100">
        <f>SUM(E74:E105)</f>
        <v>242332.49000000002</v>
      </c>
      <c r="F106" s="100">
        <f t="shared" ref="F106:M106" si="33">SUM(F74:F105)</f>
        <v>5500</v>
      </c>
      <c r="G106" s="100">
        <f t="shared" si="33"/>
        <v>1130.6600000000001</v>
      </c>
      <c r="H106" s="100">
        <f t="shared" si="33"/>
        <v>533.32000000000005</v>
      </c>
      <c r="I106" s="100">
        <f t="shared" si="33"/>
        <v>8464</v>
      </c>
      <c r="J106" s="100">
        <f t="shared" si="33"/>
        <v>5279.58</v>
      </c>
      <c r="K106" s="100">
        <f t="shared" si="33"/>
        <v>1762.86</v>
      </c>
      <c r="L106" s="100">
        <f t="shared" si="33"/>
        <v>2285</v>
      </c>
      <c r="M106" s="100">
        <f t="shared" si="33"/>
        <v>267287.91000000003</v>
      </c>
      <c r="N106" s="100">
        <f t="shared" si="32"/>
        <v>-286.74</v>
      </c>
      <c r="O106" s="100">
        <f t="shared" si="32"/>
        <v>22795.87</v>
      </c>
      <c r="P106" s="100">
        <f t="shared" si="32"/>
        <v>565.34</v>
      </c>
      <c r="Q106" s="100">
        <f t="shared" si="32"/>
        <v>24270</v>
      </c>
      <c r="R106" s="100">
        <f t="shared" si="32"/>
        <v>266.66000000000003</v>
      </c>
      <c r="S106" s="100">
        <f t="shared" si="32"/>
        <v>3.9999999999999994E-2</v>
      </c>
      <c r="T106" s="100">
        <f t="shared" si="32"/>
        <v>3109.3</v>
      </c>
      <c r="U106" s="100">
        <f t="shared" si="32"/>
        <v>1695.98</v>
      </c>
      <c r="V106" s="100">
        <f t="shared" si="32"/>
        <v>565.33000000000004</v>
      </c>
      <c r="W106" s="100">
        <f t="shared" si="32"/>
        <v>-22795.87</v>
      </c>
      <c r="X106" s="100">
        <f t="shared" si="32"/>
        <v>7941</v>
      </c>
      <c r="Y106" s="100">
        <f t="shared" si="32"/>
        <v>38126.910000000003</v>
      </c>
      <c r="Z106" s="100">
        <f t="shared" si="32"/>
        <v>229161</v>
      </c>
    </row>
  </sheetData>
  <mergeCells count="9">
    <mergeCell ref="A106:D106"/>
    <mergeCell ref="A1:K1"/>
    <mergeCell ref="L1:Z1"/>
    <mergeCell ref="A36:K36"/>
    <mergeCell ref="L36:Z36"/>
    <mergeCell ref="A72:K72"/>
    <mergeCell ref="L72:Z72"/>
    <mergeCell ref="A35:D35"/>
    <mergeCell ref="A70:D70"/>
  </mergeCells>
  <pageMargins left="0.25" right="0.25" top="0.75" bottom="0.75" header="0.3" footer="0.3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X105"/>
  <sheetViews>
    <sheetView showGridLines="0" topLeftCell="A16" zoomScaleNormal="100" workbookViewId="0">
      <selection activeCell="I14" sqref="I14"/>
    </sheetView>
  </sheetViews>
  <sheetFormatPr baseColWidth="10" defaultRowHeight="15" x14ac:dyDescent="0.25"/>
  <cols>
    <col min="1" max="1" width="6.5703125" customWidth="1"/>
    <col min="2" max="2" width="30.85546875" bestFit="1" customWidth="1"/>
    <col min="3" max="3" width="33.85546875" bestFit="1" customWidth="1"/>
    <col min="4" max="4" width="20.5703125" bestFit="1" customWidth="1"/>
    <col min="5" max="5" width="10.7109375" bestFit="1" customWidth="1"/>
    <col min="6" max="6" width="11.7109375" bestFit="1" customWidth="1"/>
    <col min="7" max="7" width="10.140625" customWidth="1"/>
    <col min="8" max="8" width="9" customWidth="1"/>
    <col min="9" max="9" width="12.28515625" customWidth="1"/>
    <col min="10" max="10" width="12" bestFit="1" customWidth="1"/>
    <col min="11" max="11" width="8.85546875" bestFit="1" customWidth="1"/>
    <col min="12" max="12" width="14.7109375" customWidth="1"/>
    <col min="13" max="13" width="12.7109375" customWidth="1"/>
    <col min="14" max="14" width="9.5703125" bestFit="1" customWidth="1"/>
    <col min="15" max="15" width="7.42578125" bestFit="1" customWidth="1"/>
    <col min="16" max="16" width="12.28515625" bestFit="1" customWidth="1"/>
    <col min="17" max="17" width="6.7109375" bestFit="1" customWidth="1"/>
    <col min="18" max="18" width="14.85546875" customWidth="1"/>
    <col min="19" max="19" width="11.5703125" bestFit="1" customWidth="1"/>
    <col min="20" max="20" width="13.42578125" customWidth="1"/>
    <col min="21" max="21" width="12.42578125" bestFit="1" customWidth="1"/>
    <col min="22" max="22" width="14.140625" customWidth="1"/>
    <col min="23" max="23" width="10.7109375" bestFit="1" customWidth="1"/>
  </cols>
  <sheetData>
    <row r="1" spans="1:24" ht="31.5" customHeight="1" thickBot="1" x14ac:dyDescent="0.3">
      <c r="A1" s="188" t="s">
        <v>212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 t="s">
        <v>212</v>
      </c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74"/>
    </row>
    <row r="2" spans="1:24" ht="29.25" customHeight="1" thickBot="1" x14ac:dyDescent="0.3">
      <c r="A2" s="93" t="s">
        <v>0</v>
      </c>
      <c r="B2" s="94" t="s">
        <v>1</v>
      </c>
      <c r="C2" s="94" t="s">
        <v>79</v>
      </c>
      <c r="D2" s="94" t="s">
        <v>80</v>
      </c>
      <c r="E2" s="94" t="s">
        <v>2</v>
      </c>
      <c r="F2" s="94" t="s">
        <v>56</v>
      </c>
      <c r="G2" s="94" t="s">
        <v>3</v>
      </c>
      <c r="H2" s="94" t="s">
        <v>4</v>
      </c>
      <c r="I2" s="94" t="s">
        <v>5</v>
      </c>
      <c r="J2" s="94" t="s">
        <v>69</v>
      </c>
      <c r="K2" s="94" t="s">
        <v>6</v>
      </c>
      <c r="L2" s="95" t="s">
        <v>194</v>
      </c>
      <c r="M2" s="94" t="s">
        <v>8</v>
      </c>
      <c r="N2" s="94" t="s">
        <v>9</v>
      </c>
      <c r="O2" s="94" t="s">
        <v>191</v>
      </c>
      <c r="P2" s="94" t="s">
        <v>73</v>
      </c>
      <c r="Q2" s="94" t="s">
        <v>180</v>
      </c>
      <c r="R2" s="94" t="s">
        <v>13</v>
      </c>
      <c r="S2" s="94" t="s">
        <v>14</v>
      </c>
      <c r="T2" s="94" t="s">
        <v>17</v>
      </c>
      <c r="U2" s="94" t="s">
        <v>63</v>
      </c>
      <c r="V2" s="95" t="s">
        <v>18</v>
      </c>
      <c r="W2" s="96" t="s">
        <v>19</v>
      </c>
      <c r="X2" s="66"/>
    </row>
    <row r="3" spans="1:24" ht="13.5" customHeight="1" x14ac:dyDescent="0.25">
      <c r="A3" s="125" t="s">
        <v>20</v>
      </c>
      <c r="B3" s="112" t="s">
        <v>126</v>
      </c>
      <c r="C3" s="83" t="s">
        <v>81</v>
      </c>
      <c r="D3" s="83" t="s">
        <v>82</v>
      </c>
      <c r="E3" s="126">
        <v>4767.1499999999996</v>
      </c>
      <c r="F3" s="126">
        <v>0</v>
      </c>
      <c r="G3" s="126">
        <v>95.34</v>
      </c>
      <c r="H3" s="126">
        <v>529</v>
      </c>
      <c r="I3" s="126">
        <v>424.51</v>
      </c>
      <c r="J3" s="126">
        <v>0</v>
      </c>
      <c r="K3" s="126">
        <v>0</v>
      </c>
      <c r="L3" s="126">
        <v>5816</v>
      </c>
      <c r="M3" s="126">
        <v>0</v>
      </c>
      <c r="N3" s="126">
        <v>695.03</v>
      </c>
      <c r="O3" s="126">
        <v>47.67</v>
      </c>
      <c r="P3" s="126">
        <v>1540</v>
      </c>
      <c r="Q3" s="129">
        <v>-7.0000000000000007E-2</v>
      </c>
      <c r="R3" s="126">
        <v>262.19</v>
      </c>
      <c r="S3" s="126">
        <v>143.01</v>
      </c>
      <c r="T3" s="129">
        <v>-695.03</v>
      </c>
      <c r="U3" s="126">
        <v>0</v>
      </c>
      <c r="V3" s="126">
        <v>1992.8</v>
      </c>
      <c r="W3" s="126">
        <v>3823.2</v>
      </c>
    </row>
    <row r="4" spans="1:24" ht="13.5" customHeight="1" x14ac:dyDescent="0.25">
      <c r="A4" s="97" t="s">
        <v>21</v>
      </c>
      <c r="B4" s="113" t="s">
        <v>127</v>
      </c>
      <c r="C4" s="74" t="s">
        <v>83</v>
      </c>
      <c r="D4" s="74" t="s">
        <v>82</v>
      </c>
      <c r="E4" s="98">
        <v>4407.1499999999996</v>
      </c>
      <c r="F4" s="98">
        <v>0</v>
      </c>
      <c r="G4" s="98">
        <v>88.14</v>
      </c>
      <c r="H4" s="98">
        <v>529</v>
      </c>
      <c r="I4" s="98">
        <v>379.09</v>
      </c>
      <c r="J4" s="98">
        <v>881.43</v>
      </c>
      <c r="K4" s="98">
        <v>0</v>
      </c>
      <c r="L4" s="98">
        <v>6284.81</v>
      </c>
      <c r="M4" s="98">
        <v>0</v>
      </c>
      <c r="N4" s="98">
        <v>606.9</v>
      </c>
      <c r="O4" s="98">
        <v>44.07</v>
      </c>
      <c r="P4" s="98">
        <v>850</v>
      </c>
      <c r="Q4" s="98">
        <v>0.14000000000000001</v>
      </c>
      <c r="R4" s="98">
        <v>242.39</v>
      </c>
      <c r="S4" s="98">
        <v>132.21</v>
      </c>
      <c r="T4" s="99">
        <v>-606.9</v>
      </c>
      <c r="U4" s="98">
        <v>1600</v>
      </c>
      <c r="V4" s="98">
        <v>2868.81</v>
      </c>
      <c r="W4" s="98">
        <v>3416</v>
      </c>
    </row>
    <row r="5" spans="1:24" ht="13.5" customHeight="1" x14ac:dyDescent="0.25">
      <c r="A5" s="97" t="s">
        <v>22</v>
      </c>
      <c r="B5" s="113" t="s">
        <v>128</v>
      </c>
      <c r="C5" s="74" t="s">
        <v>84</v>
      </c>
      <c r="D5" s="74" t="s">
        <v>82</v>
      </c>
      <c r="E5" s="98">
        <v>3047.32</v>
      </c>
      <c r="F5" s="98">
        <v>0</v>
      </c>
      <c r="G5" s="98">
        <v>60.95</v>
      </c>
      <c r="H5" s="98">
        <v>529</v>
      </c>
      <c r="I5" s="98">
        <v>288.26</v>
      </c>
      <c r="J5" s="98">
        <v>0</v>
      </c>
      <c r="K5" s="98">
        <v>0</v>
      </c>
      <c r="L5" s="98">
        <v>3925.53</v>
      </c>
      <c r="M5" s="98">
        <v>0</v>
      </c>
      <c r="N5" s="98">
        <v>337.11</v>
      </c>
      <c r="O5" s="98">
        <v>30.47</v>
      </c>
      <c r="P5" s="98">
        <v>1255</v>
      </c>
      <c r="Q5" s="98">
        <v>0.04</v>
      </c>
      <c r="R5" s="98">
        <v>167.6</v>
      </c>
      <c r="S5" s="98">
        <v>91.42</v>
      </c>
      <c r="T5" s="99">
        <v>-337.11</v>
      </c>
      <c r="U5" s="98">
        <v>0</v>
      </c>
      <c r="V5" s="98">
        <v>1544.53</v>
      </c>
      <c r="W5" s="98">
        <v>2381</v>
      </c>
    </row>
    <row r="6" spans="1:24" ht="13.5" customHeight="1" x14ac:dyDescent="0.25">
      <c r="A6" s="97" t="s">
        <v>65</v>
      </c>
      <c r="B6" s="141" t="s">
        <v>169</v>
      </c>
      <c r="C6" s="142" t="s">
        <v>111</v>
      </c>
      <c r="D6" s="142" t="s">
        <v>86</v>
      </c>
      <c r="E6" s="98">
        <v>4048.95</v>
      </c>
      <c r="F6" s="98">
        <v>0</v>
      </c>
      <c r="G6" s="98">
        <v>80.98</v>
      </c>
      <c r="H6" s="98">
        <v>529</v>
      </c>
      <c r="I6" s="98">
        <v>576.52</v>
      </c>
      <c r="J6" s="98">
        <v>0</v>
      </c>
      <c r="K6" s="98">
        <v>510</v>
      </c>
      <c r="L6" s="98">
        <v>5745.45</v>
      </c>
      <c r="M6" s="98">
        <v>0</v>
      </c>
      <c r="N6" s="98">
        <v>679.97</v>
      </c>
      <c r="O6" s="98">
        <v>40.49</v>
      </c>
      <c r="P6" s="98">
        <v>0</v>
      </c>
      <c r="Q6" s="98">
        <v>0</v>
      </c>
      <c r="R6" s="98">
        <v>222.69</v>
      </c>
      <c r="S6" s="98">
        <v>121.47</v>
      </c>
      <c r="T6" s="99">
        <v>-679.97</v>
      </c>
      <c r="U6" s="98">
        <v>0</v>
      </c>
      <c r="V6" s="98">
        <v>384.65</v>
      </c>
      <c r="W6" s="98">
        <v>5360.8</v>
      </c>
    </row>
    <row r="7" spans="1:24" ht="13.5" customHeight="1" x14ac:dyDescent="0.25">
      <c r="A7" s="97" t="s">
        <v>23</v>
      </c>
      <c r="B7" s="113" t="s">
        <v>129</v>
      </c>
      <c r="C7" s="74" t="s">
        <v>85</v>
      </c>
      <c r="D7" s="74" t="s">
        <v>86</v>
      </c>
      <c r="E7" s="98">
        <v>3173.4</v>
      </c>
      <c r="F7" s="98">
        <v>0</v>
      </c>
      <c r="G7" s="98">
        <v>63.47</v>
      </c>
      <c r="H7" s="98">
        <v>529</v>
      </c>
      <c r="I7" s="98">
        <v>288.26</v>
      </c>
      <c r="J7" s="98">
        <v>0</v>
      </c>
      <c r="K7" s="98">
        <v>530</v>
      </c>
      <c r="L7" s="98">
        <v>4584.13</v>
      </c>
      <c r="M7" s="98">
        <v>0</v>
      </c>
      <c r="N7" s="98">
        <v>449.02</v>
      </c>
      <c r="O7" s="98">
        <v>31.73</v>
      </c>
      <c r="P7" s="98">
        <v>0</v>
      </c>
      <c r="Q7" s="98">
        <v>0.06</v>
      </c>
      <c r="R7" s="98">
        <v>174.54</v>
      </c>
      <c r="S7" s="98">
        <v>95.2</v>
      </c>
      <c r="T7" s="99">
        <v>-449.02</v>
      </c>
      <c r="U7" s="98">
        <v>0</v>
      </c>
      <c r="V7" s="98">
        <v>301.52999999999997</v>
      </c>
      <c r="W7" s="98">
        <v>4282.6000000000004</v>
      </c>
    </row>
    <row r="8" spans="1:24" ht="13.5" customHeight="1" x14ac:dyDescent="0.25">
      <c r="A8" s="97" t="s">
        <v>24</v>
      </c>
      <c r="B8" s="113" t="s">
        <v>130</v>
      </c>
      <c r="C8" s="74" t="s">
        <v>87</v>
      </c>
      <c r="D8" s="74" t="s">
        <v>86</v>
      </c>
      <c r="E8" s="98">
        <v>3589.5</v>
      </c>
      <c r="F8" s="98">
        <v>0</v>
      </c>
      <c r="G8" s="98">
        <v>71.790000000000006</v>
      </c>
      <c r="H8" s="98">
        <v>529</v>
      </c>
      <c r="I8" s="98">
        <v>288.26</v>
      </c>
      <c r="J8" s="98">
        <v>0</v>
      </c>
      <c r="K8" s="98">
        <v>0</v>
      </c>
      <c r="L8" s="98">
        <v>4478.55</v>
      </c>
      <c r="M8" s="98">
        <v>0</v>
      </c>
      <c r="N8" s="98">
        <v>430.1</v>
      </c>
      <c r="O8" s="98">
        <v>35.9</v>
      </c>
      <c r="P8" s="98">
        <v>1210</v>
      </c>
      <c r="Q8" s="99">
        <v>-0.06</v>
      </c>
      <c r="R8" s="98">
        <v>197.42</v>
      </c>
      <c r="S8" s="98">
        <v>107.69</v>
      </c>
      <c r="T8" s="99">
        <v>-430.1</v>
      </c>
      <c r="U8" s="98">
        <v>606</v>
      </c>
      <c r="V8" s="98">
        <v>2156.9499999999998</v>
      </c>
      <c r="W8" s="98">
        <v>2321.6</v>
      </c>
    </row>
    <row r="9" spans="1:24" ht="13.5" customHeight="1" x14ac:dyDescent="0.25">
      <c r="A9" s="97" t="s">
        <v>25</v>
      </c>
      <c r="B9" s="113" t="s">
        <v>131</v>
      </c>
      <c r="C9" s="74" t="s">
        <v>87</v>
      </c>
      <c r="D9" s="74" t="s">
        <v>86</v>
      </c>
      <c r="E9" s="98">
        <v>3070.8</v>
      </c>
      <c r="F9" s="98">
        <v>0</v>
      </c>
      <c r="G9" s="98">
        <v>61.42</v>
      </c>
      <c r="H9" s="98">
        <v>529</v>
      </c>
      <c r="I9" s="98">
        <v>197.42</v>
      </c>
      <c r="J9" s="98">
        <v>0</v>
      </c>
      <c r="K9" s="98">
        <v>450</v>
      </c>
      <c r="L9" s="98">
        <v>4308.6400000000003</v>
      </c>
      <c r="M9" s="98">
        <v>0</v>
      </c>
      <c r="N9" s="98">
        <v>399.65</v>
      </c>
      <c r="O9" s="98">
        <v>30.71</v>
      </c>
      <c r="P9" s="98">
        <v>960</v>
      </c>
      <c r="Q9" s="98">
        <v>0.12</v>
      </c>
      <c r="R9" s="98">
        <v>168.89</v>
      </c>
      <c r="S9" s="98">
        <v>92.12</v>
      </c>
      <c r="T9" s="99">
        <v>-399.65</v>
      </c>
      <c r="U9" s="98">
        <v>0</v>
      </c>
      <c r="V9" s="98">
        <v>1251.8399999999999</v>
      </c>
      <c r="W9" s="98">
        <v>3056.8</v>
      </c>
    </row>
    <row r="10" spans="1:24" ht="13.5" customHeight="1" x14ac:dyDescent="0.25">
      <c r="A10" s="97" t="s">
        <v>26</v>
      </c>
      <c r="B10" s="113" t="s">
        <v>132</v>
      </c>
      <c r="C10" s="74" t="s">
        <v>120</v>
      </c>
      <c r="D10" s="74" t="s">
        <v>88</v>
      </c>
      <c r="E10" s="98">
        <v>2161.9499999999998</v>
      </c>
      <c r="F10" s="98">
        <v>0</v>
      </c>
      <c r="G10" s="98">
        <v>43.24</v>
      </c>
      <c r="H10" s="98">
        <v>529</v>
      </c>
      <c r="I10" s="98">
        <v>197.42</v>
      </c>
      <c r="J10" s="98">
        <v>0</v>
      </c>
      <c r="K10" s="98">
        <v>795</v>
      </c>
      <c r="L10" s="98">
        <v>3726.61</v>
      </c>
      <c r="M10" s="98">
        <v>0</v>
      </c>
      <c r="N10" s="98">
        <v>305.29000000000002</v>
      </c>
      <c r="O10" s="98">
        <v>21.62</v>
      </c>
      <c r="P10" s="98">
        <v>0</v>
      </c>
      <c r="Q10" s="98">
        <v>0.02</v>
      </c>
      <c r="R10" s="98">
        <v>118.91</v>
      </c>
      <c r="S10" s="98">
        <v>64.86</v>
      </c>
      <c r="T10" s="99">
        <v>-305.29000000000002</v>
      </c>
      <c r="U10" s="98">
        <v>0</v>
      </c>
      <c r="V10" s="98">
        <v>205.41</v>
      </c>
      <c r="W10" s="98">
        <v>3521.2</v>
      </c>
    </row>
    <row r="11" spans="1:24" ht="13.5" customHeight="1" x14ac:dyDescent="0.25">
      <c r="A11" s="97" t="s">
        <v>27</v>
      </c>
      <c r="B11" s="113" t="s">
        <v>133</v>
      </c>
      <c r="C11" s="74" t="s">
        <v>89</v>
      </c>
      <c r="D11" s="74" t="s">
        <v>90</v>
      </c>
      <c r="E11" s="98">
        <v>3499.95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3499.95</v>
      </c>
      <c r="M11" s="98">
        <v>0</v>
      </c>
      <c r="N11" s="98">
        <v>151.65</v>
      </c>
      <c r="O11" s="98">
        <v>0</v>
      </c>
      <c r="P11" s="98">
        <v>0</v>
      </c>
      <c r="Q11" s="99">
        <v>-0.05</v>
      </c>
      <c r="R11" s="98">
        <v>0</v>
      </c>
      <c r="S11" s="98">
        <v>0</v>
      </c>
      <c r="T11" s="99">
        <v>-151.65</v>
      </c>
      <c r="U11" s="98">
        <v>0</v>
      </c>
      <c r="V11" s="98">
        <v>-0.05</v>
      </c>
      <c r="W11" s="98">
        <v>3500</v>
      </c>
    </row>
    <row r="12" spans="1:24" ht="13.5" customHeight="1" x14ac:dyDescent="0.25">
      <c r="A12" s="97" t="s">
        <v>28</v>
      </c>
      <c r="B12" s="74" t="s">
        <v>134</v>
      </c>
      <c r="C12" s="74" t="s">
        <v>91</v>
      </c>
      <c r="D12" s="74" t="s">
        <v>86</v>
      </c>
      <c r="E12" s="98">
        <v>3500.1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3500.1</v>
      </c>
      <c r="M12" s="98">
        <v>0</v>
      </c>
      <c r="N12" s="98">
        <v>151.66999999999999</v>
      </c>
      <c r="O12" s="98">
        <v>0</v>
      </c>
      <c r="P12" s="98">
        <v>0</v>
      </c>
      <c r="Q12" s="99">
        <v>-0.1</v>
      </c>
      <c r="R12" s="98">
        <v>0</v>
      </c>
      <c r="S12" s="98">
        <v>0</v>
      </c>
      <c r="T12" s="99">
        <v>-151.66999999999999</v>
      </c>
      <c r="U12" s="98">
        <v>0</v>
      </c>
      <c r="V12" s="98">
        <v>-0.1</v>
      </c>
      <c r="W12" s="98">
        <v>3500.2</v>
      </c>
    </row>
    <row r="13" spans="1:24" ht="13.5" customHeight="1" x14ac:dyDescent="0.25">
      <c r="A13" s="97" t="s">
        <v>29</v>
      </c>
      <c r="B13" s="74" t="s">
        <v>135</v>
      </c>
      <c r="C13" s="74" t="s">
        <v>92</v>
      </c>
      <c r="D13" s="74" t="s">
        <v>93</v>
      </c>
      <c r="E13" s="98">
        <v>2500.0500000000002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2500.0500000000002</v>
      </c>
      <c r="M13" s="98">
        <v>0</v>
      </c>
      <c r="N13" s="98">
        <v>7.67</v>
      </c>
      <c r="O13" s="98">
        <v>0</v>
      </c>
      <c r="P13" s="98">
        <v>0</v>
      </c>
      <c r="Q13" s="98">
        <v>0.05</v>
      </c>
      <c r="R13" s="98">
        <v>0</v>
      </c>
      <c r="S13" s="98">
        <v>0</v>
      </c>
      <c r="T13" s="99">
        <v>-7.67</v>
      </c>
      <c r="U13" s="98">
        <v>0</v>
      </c>
      <c r="V13" s="98">
        <v>0.05</v>
      </c>
      <c r="W13" s="98">
        <v>2500</v>
      </c>
    </row>
    <row r="14" spans="1:24" ht="13.5" customHeight="1" x14ac:dyDescent="0.25">
      <c r="A14" s="97" t="s">
        <v>34</v>
      </c>
      <c r="B14" s="74" t="s">
        <v>140</v>
      </c>
      <c r="C14" s="74" t="s">
        <v>100</v>
      </c>
      <c r="D14" s="74" t="s">
        <v>88</v>
      </c>
      <c r="E14" s="98">
        <v>2499.9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2499.9</v>
      </c>
      <c r="M14" s="98">
        <v>0</v>
      </c>
      <c r="N14" s="98">
        <v>7.65</v>
      </c>
      <c r="O14" s="98">
        <v>0</v>
      </c>
      <c r="P14" s="98">
        <v>450</v>
      </c>
      <c r="Q14" s="99">
        <v>-0.1</v>
      </c>
      <c r="R14" s="98">
        <v>0</v>
      </c>
      <c r="S14" s="98">
        <v>0</v>
      </c>
      <c r="T14" s="99">
        <v>-7.65</v>
      </c>
      <c r="U14" s="98">
        <v>0</v>
      </c>
      <c r="V14" s="98">
        <v>449.9</v>
      </c>
      <c r="W14" s="98">
        <v>2050</v>
      </c>
    </row>
    <row r="15" spans="1:24" ht="13.5" customHeight="1" x14ac:dyDescent="0.25">
      <c r="A15" s="97" t="s">
        <v>36</v>
      </c>
      <c r="B15" s="74" t="s">
        <v>142</v>
      </c>
      <c r="C15" s="74" t="s">
        <v>102</v>
      </c>
      <c r="D15" s="74" t="s">
        <v>103</v>
      </c>
      <c r="E15" s="98">
        <v>4000.05</v>
      </c>
      <c r="F15" s="98">
        <v>500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4500.05</v>
      </c>
      <c r="M15" s="98">
        <v>0</v>
      </c>
      <c r="N15" s="98">
        <v>433.95</v>
      </c>
      <c r="O15" s="98">
        <v>0</v>
      </c>
      <c r="P15" s="98">
        <v>0</v>
      </c>
      <c r="Q15" s="98">
        <v>0.05</v>
      </c>
      <c r="R15" s="98">
        <v>0</v>
      </c>
      <c r="S15" s="98">
        <v>0</v>
      </c>
      <c r="T15" s="99">
        <v>-433.95</v>
      </c>
      <c r="U15" s="98">
        <v>0</v>
      </c>
      <c r="V15" s="98">
        <v>0.05</v>
      </c>
      <c r="W15" s="98">
        <v>4500</v>
      </c>
    </row>
    <row r="16" spans="1:24" ht="13.5" customHeight="1" x14ac:dyDescent="0.25">
      <c r="A16" s="97" t="s">
        <v>37</v>
      </c>
      <c r="B16" s="74" t="s">
        <v>143</v>
      </c>
      <c r="C16" s="74" t="s">
        <v>121</v>
      </c>
      <c r="D16" s="74" t="s">
        <v>86</v>
      </c>
      <c r="E16" s="98">
        <v>4000</v>
      </c>
      <c r="F16" s="98">
        <v>500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4500</v>
      </c>
      <c r="M16" s="98">
        <v>0</v>
      </c>
      <c r="N16" s="98">
        <v>433.94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9">
        <v>-433.94</v>
      </c>
      <c r="U16" s="98">
        <v>0</v>
      </c>
      <c r="V16" s="98">
        <v>0</v>
      </c>
      <c r="W16" s="98">
        <v>4500</v>
      </c>
    </row>
    <row r="17" spans="1:23" ht="13.5" customHeight="1" x14ac:dyDescent="0.25">
      <c r="A17" s="97" t="s">
        <v>39</v>
      </c>
      <c r="B17" s="74" t="s">
        <v>145</v>
      </c>
      <c r="C17" s="74" t="s">
        <v>122</v>
      </c>
      <c r="D17" s="74" t="s">
        <v>104</v>
      </c>
      <c r="E17" s="98">
        <v>3000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3000</v>
      </c>
      <c r="M17" s="98">
        <v>0</v>
      </c>
      <c r="N17" s="98">
        <v>76.98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9">
        <v>-76.98</v>
      </c>
      <c r="U17" s="98">
        <v>0</v>
      </c>
      <c r="V17" s="98">
        <v>0</v>
      </c>
      <c r="W17" s="98">
        <v>3000</v>
      </c>
    </row>
    <row r="18" spans="1:23" ht="13.5" customHeight="1" x14ac:dyDescent="0.25">
      <c r="A18" s="97" t="s">
        <v>40</v>
      </c>
      <c r="B18" s="74" t="s">
        <v>146</v>
      </c>
      <c r="C18" s="74" t="s">
        <v>105</v>
      </c>
      <c r="D18" s="74" t="s">
        <v>86</v>
      </c>
      <c r="E18" s="98">
        <v>4500</v>
      </c>
      <c r="F18" s="98">
        <v>500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5000</v>
      </c>
      <c r="M18" s="98">
        <v>0</v>
      </c>
      <c r="N18" s="98">
        <v>523.54</v>
      </c>
      <c r="O18" s="98">
        <v>0</v>
      </c>
      <c r="P18" s="98">
        <v>2270</v>
      </c>
      <c r="Q18" s="98">
        <v>0</v>
      </c>
      <c r="R18" s="98">
        <v>0</v>
      </c>
      <c r="S18" s="98">
        <v>0</v>
      </c>
      <c r="T18" s="99">
        <v>-523.54</v>
      </c>
      <c r="U18" s="98">
        <v>336</v>
      </c>
      <c r="V18" s="98">
        <v>2606</v>
      </c>
      <c r="W18" s="98">
        <v>2394</v>
      </c>
    </row>
    <row r="19" spans="1:23" ht="13.5" customHeight="1" x14ac:dyDescent="0.25">
      <c r="A19" s="97" t="s">
        <v>41</v>
      </c>
      <c r="B19" s="74" t="s">
        <v>147</v>
      </c>
      <c r="C19" s="74" t="s">
        <v>106</v>
      </c>
      <c r="D19" s="74" t="s">
        <v>106</v>
      </c>
      <c r="E19" s="98">
        <v>2000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2000</v>
      </c>
      <c r="M19" s="99">
        <v>-71.680000000000007</v>
      </c>
      <c r="N19" s="98">
        <v>0</v>
      </c>
      <c r="O19" s="98">
        <v>0</v>
      </c>
      <c r="P19" s="98">
        <v>0</v>
      </c>
      <c r="Q19" s="99">
        <v>-0.12</v>
      </c>
      <c r="R19" s="98">
        <v>0</v>
      </c>
      <c r="S19" s="98">
        <v>0</v>
      </c>
      <c r="T19" s="98">
        <v>0</v>
      </c>
      <c r="U19" s="98">
        <v>0</v>
      </c>
      <c r="V19" s="98">
        <v>-71.8</v>
      </c>
      <c r="W19" s="98">
        <v>2071.8000000000002</v>
      </c>
    </row>
    <row r="20" spans="1:23" ht="13.5" customHeight="1" x14ac:dyDescent="0.25">
      <c r="A20" s="97" t="s">
        <v>42</v>
      </c>
      <c r="B20" s="74" t="s">
        <v>148</v>
      </c>
      <c r="C20" s="74" t="s">
        <v>123</v>
      </c>
      <c r="D20" s="74" t="s">
        <v>93</v>
      </c>
      <c r="E20" s="98">
        <v>4000.05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4000.05</v>
      </c>
      <c r="M20" s="98">
        <v>0</v>
      </c>
      <c r="N20" s="98">
        <v>349.04</v>
      </c>
      <c r="O20" s="98">
        <v>0</v>
      </c>
      <c r="P20" s="98">
        <v>0</v>
      </c>
      <c r="Q20" s="99">
        <v>-0.15</v>
      </c>
      <c r="R20" s="98">
        <v>0</v>
      </c>
      <c r="S20" s="98">
        <v>0</v>
      </c>
      <c r="T20" s="99">
        <v>-349.04</v>
      </c>
      <c r="U20" s="98">
        <v>0</v>
      </c>
      <c r="V20" s="98">
        <v>-0.15</v>
      </c>
      <c r="W20" s="98">
        <v>4000.2</v>
      </c>
    </row>
    <row r="21" spans="1:23" ht="13.5" customHeight="1" x14ac:dyDescent="0.25">
      <c r="A21" s="97" t="s">
        <v>43</v>
      </c>
      <c r="B21" s="74" t="s">
        <v>149</v>
      </c>
      <c r="C21" s="74" t="s">
        <v>107</v>
      </c>
      <c r="D21" s="74" t="s">
        <v>108</v>
      </c>
      <c r="E21" s="98">
        <v>2500</v>
      </c>
      <c r="F21" s="98">
        <v>500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3000</v>
      </c>
      <c r="M21" s="98">
        <v>0</v>
      </c>
      <c r="N21" s="98">
        <v>76.98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9">
        <v>-76.98</v>
      </c>
      <c r="U21" s="98">
        <v>0</v>
      </c>
      <c r="V21" s="98">
        <v>0</v>
      </c>
      <c r="W21" s="98">
        <v>3000</v>
      </c>
    </row>
    <row r="22" spans="1:23" ht="13.5" customHeight="1" x14ac:dyDescent="0.25">
      <c r="A22" s="97" t="s">
        <v>44</v>
      </c>
      <c r="B22" s="74" t="s">
        <v>150</v>
      </c>
      <c r="C22" s="74" t="s">
        <v>109</v>
      </c>
      <c r="D22" s="74" t="s">
        <v>90</v>
      </c>
      <c r="E22" s="98">
        <v>1999.95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1999.95</v>
      </c>
      <c r="M22" s="99">
        <v>-71.69</v>
      </c>
      <c r="N22" s="98">
        <v>0</v>
      </c>
      <c r="O22" s="98">
        <v>0</v>
      </c>
      <c r="P22" s="98">
        <v>0</v>
      </c>
      <c r="Q22" s="98">
        <v>0.04</v>
      </c>
      <c r="R22" s="98">
        <v>0</v>
      </c>
      <c r="S22" s="98">
        <v>0</v>
      </c>
      <c r="T22" s="98">
        <v>0</v>
      </c>
      <c r="U22" s="98">
        <v>0</v>
      </c>
      <c r="V22" s="98">
        <v>-71.650000000000006</v>
      </c>
      <c r="W22" s="98">
        <v>2071.6</v>
      </c>
    </row>
    <row r="23" spans="1:23" ht="13.5" customHeight="1" x14ac:dyDescent="0.25">
      <c r="A23" s="97" t="s">
        <v>46</v>
      </c>
      <c r="B23" s="74" t="s">
        <v>152</v>
      </c>
      <c r="C23" s="74" t="s">
        <v>111</v>
      </c>
      <c r="D23" s="74" t="s">
        <v>86</v>
      </c>
      <c r="E23" s="98">
        <v>3500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3500</v>
      </c>
      <c r="M23" s="98">
        <v>0</v>
      </c>
      <c r="N23" s="98">
        <v>151.66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9">
        <v>-151.66</v>
      </c>
      <c r="U23" s="98">
        <v>1167</v>
      </c>
      <c r="V23" s="98">
        <v>1167</v>
      </c>
      <c r="W23" s="98">
        <v>2333</v>
      </c>
    </row>
    <row r="24" spans="1:23" ht="13.5" customHeight="1" x14ac:dyDescent="0.25">
      <c r="A24" s="97" t="s">
        <v>52</v>
      </c>
      <c r="B24" s="74" t="s">
        <v>157</v>
      </c>
      <c r="C24" s="74" t="s">
        <v>83</v>
      </c>
      <c r="D24" s="74" t="s">
        <v>124</v>
      </c>
      <c r="E24" s="98">
        <v>5000.1000000000004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5000.1000000000004</v>
      </c>
      <c r="M24" s="98">
        <v>0</v>
      </c>
      <c r="N24" s="98">
        <v>523.55999999999995</v>
      </c>
      <c r="O24" s="98">
        <v>0</v>
      </c>
      <c r="P24" s="98">
        <v>0</v>
      </c>
      <c r="Q24" s="99">
        <v>-0.1</v>
      </c>
      <c r="R24" s="98">
        <v>0</v>
      </c>
      <c r="S24" s="98">
        <v>0</v>
      </c>
      <c r="T24" s="99">
        <v>-523.55999999999995</v>
      </c>
      <c r="U24" s="98">
        <v>0</v>
      </c>
      <c r="V24" s="98">
        <v>-0.1</v>
      </c>
      <c r="W24" s="98">
        <v>5000.2</v>
      </c>
    </row>
    <row r="25" spans="1:23" ht="13.5" customHeight="1" x14ac:dyDescent="0.25">
      <c r="A25" s="97" t="s">
        <v>53</v>
      </c>
      <c r="B25" s="74" t="s">
        <v>158</v>
      </c>
      <c r="C25" s="74" t="s">
        <v>112</v>
      </c>
      <c r="D25" s="74" t="s">
        <v>113</v>
      </c>
      <c r="E25" s="98">
        <v>4000.05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4000.05</v>
      </c>
      <c r="M25" s="98">
        <v>0</v>
      </c>
      <c r="N25" s="98">
        <v>349.04</v>
      </c>
      <c r="O25" s="98">
        <v>0</v>
      </c>
      <c r="P25" s="98">
        <v>0</v>
      </c>
      <c r="Q25" s="98">
        <v>0.05</v>
      </c>
      <c r="R25" s="98">
        <v>0</v>
      </c>
      <c r="S25" s="98">
        <v>0</v>
      </c>
      <c r="T25" s="99">
        <v>-349.04</v>
      </c>
      <c r="U25" s="98">
        <v>0</v>
      </c>
      <c r="V25" s="98">
        <v>0.05</v>
      </c>
      <c r="W25" s="98">
        <v>4000</v>
      </c>
    </row>
    <row r="26" spans="1:23" ht="13.5" customHeight="1" x14ac:dyDescent="0.25">
      <c r="A26" s="97" t="s">
        <v>54</v>
      </c>
      <c r="B26" s="74" t="s">
        <v>159</v>
      </c>
      <c r="C26" s="74" t="s">
        <v>114</v>
      </c>
      <c r="D26" s="74" t="s">
        <v>101</v>
      </c>
      <c r="E26" s="98">
        <v>2500.0500000000002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2500.0500000000002</v>
      </c>
      <c r="M26" s="98">
        <v>0</v>
      </c>
      <c r="N26" s="98">
        <v>7.67</v>
      </c>
      <c r="O26" s="98">
        <v>0</v>
      </c>
      <c r="P26" s="98">
        <v>0</v>
      </c>
      <c r="Q26" s="98">
        <v>0.05</v>
      </c>
      <c r="R26" s="98">
        <v>0</v>
      </c>
      <c r="S26" s="98">
        <v>0</v>
      </c>
      <c r="T26" s="99">
        <v>-7.67</v>
      </c>
      <c r="U26" s="98">
        <v>0</v>
      </c>
      <c r="V26" s="98">
        <v>0.05</v>
      </c>
      <c r="W26" s="98">
        <v>2500</v>
      </c>
    </row>
    <row r="27" spans="1:23" ht="13.5" customHeight="1" x14ac:dyDescent="0.25">
      <c r="A27" s="97" t="s">
        <v>55</v>
      </c>
      <c r="B27" s="74" t="s">
        <v>162</v>
      </c>
      <c r="C27" s="74" t="s">
        <v>89</v>
      </c>
      <c r="D27" s="74" t="s">
        <v>90</v>
      </c>
      <c r="E27" s="98">
        <v>3499.95</v>
      </c>
      <c r="F27" s="98">
        <v>500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3999.95</v>
      </c>
      <c r="M27" s="98">
        <v>0</v>
      </c>
      <c r="N27" s="98">
        <v>349.02</v>
      </c>
      <c r="O27" s="98">
        <v>0</v>
      </c>
      <c r="P27" s="98">
        <v>0</v>
      </c>
      <c r="Q27" s="99">
        <v>-0.05</v>
      </c>
      <c r="R27" s="98">
        <v>0</v>
      </c>
      <c r="S27" s="98">
        <v>0</v>
      </c>
      <c r="T27" s="99">
        <v>-349.02</v>
      </c>
      <c r="U27" s="98">
        <v>845</v>
      </c>
      <c r="V27" s="98">
        <v>844.95</v>
      </c>
      <c r="W27" s="98">
        <v>3155</v>
      </c>
    </row>
    <row r="28" spans="1:23" ht="13.5" customHeight="1" x14ac:dyDescent="0.25">
      <c r="A28" s="97" t="s">
        <v>57</v>
      </c>
      <c r="B28" s="74" t="s">
        <v>163</v>
      </c>
      <c r="C28" s="74" t="s">
        <v>115</v>
      </c>
      <c r="D28" s="74" t="s">
        <v>89</v>
      </c>
      <c r="E28" s="98">
        <v>3499.95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3499.95</v>
      </c>
      <c r="M28" s="98">
        <v>0</v>
      </c>
      <c r="N28" s="98">
        <v>151.65</v>
      </c>
      <c r="O28" s="98">
        <v>0</v>
      </c>
      <c r="P28" s="98">
        <v>0</v>
      </c>
      <c r="Q28" s="99">
        <v>-0.05</v>
      </c>
      <c r="R28" s="98">
        <v>0</v>
      </c>
      <c r="S28" s="98">
        <v>0</v>
      </c>
      <c r="T28" s="99">
        <v>-151.65</v>
      </c>
      <c r="U28" s="98">
        <v>0</v>
      </c>
      <c r="V28" s="98">
        <v>-0.05</v>
      </c>
      <c r="W28" s="98">
        <v>3500</v>
      </c>
    </row>
    <row r="29" spans="1:23" ht="13.5" customHeight="1" x14ac:dyDescent="0.25">
      <c r="A29" s="97" t="s">
        <v>58</v>
      </c>
      <c r="B29" s="74" t="s">
        <v>165</v>
      </c>
      <c r="C29" s="74" t="s">
        <v>123</v>
      </c>
      <c r="D29" s="74" t="s">
        <v>93</v>
      </c>
      <c r="E29" s="98">
        <v>4000.05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4000.05</v>
      </c>
      <c r="M29" s="98">
        <v>0</v>
      </c>
      <c r="N29" s="98">
        <v>349.04</v>
      </c>
      <c r="O29" s="98">
        <v>0</v>
      </c>
      <c r="P29" s="98">
        <v>0</v>
      </c>
      <c r="Q29" s="98">
        <v>0.05</v>
      </c>
      <c r="R29" s="98">
        <v>0</v>
      </c>
      <c r="S29" s="98">
        <v>0</v>
      </c>
      <c r="T29" s="99">
        <v>-349.04</v>
      </c>
      <c r="U29" s="98">
        <v>0</v>
      </c>
      <c r="V29" s="98">
        <v>0.05</v>
      </c>
      <c r="W29" s="98">
        <v>4000</v>
      </c>
    </row>
    <row r="30" spans="1:23" ht="13.5" customHeight="1" x14ac:dyDescent="0.25">
      <c r="A30" s="97" t="s">
        <v>60</v>
      </c>
      <c r="B30" s="74" t="s">
        <v>167</v>
      </c>
      <c r="C30" s="74" t="s">
        <v>116</v>
      </c>
      <c r="D30" s="74" t="s">
        <v>117</v>
      </c>
      <c r="E30" s="98">
        <v>15000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15000</v>
      </c>
      <c r="M30" s="98">
        <v>0</v>
      </c>
      <c r="N30" s="98">
        <v>2759.37</v>
      </c>
      <c r="O30" s="98">
        <v>0</v>
      </c>
      <c r="P30" s="98">
        <v>2400</v>
      </c>
      <c r="Q30" s="98">
        <v>0</v>
      </c>
      <c r="R30" s="98">
        <v>0</v>
      </c>
      <c r="S30" s="98">
        <v>0</v>
      </c>
      <c r="T30" s="99">
        <v>-2759.37</v>
      </c>
      <c r="U30" s="98">
        <v>0</v>
      </c>
      <c r="V30" s="98">
        <v>2400</v>
      </c>
      <c r="W30" s="98">
        <v>12600</v>
      </c>
    </row>
    <row r="31" spans="1:23" ht="13.5" customHeight="1" x14ac:dyDescent="0.25">
      <c r="A31" s="97" t="s">
        <v>61</v>
      </c>
      <c r="B31" s="74" t="s">
        <v>168</v>
      </c>
      <c r="C31" s="74" t="s">
        <v>118</v>
      </c>
      <c r="D31" s="74" t="s">
        <v>95</v>
      </c>
      <c r="E31" s="98">
        <v>3000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3000</v>
      </c>
      <c r="M31" s="98">
        <v>0</v>
      </c>
      <c r="N31" s="98">
        <v>76.98</v>
      </c>
      <c r="O31" s="98">
        <v>0</v>
      </c>
      <c r="P31" s="98">
        <v>1000</v>
      </c>
      <c r="Q31" s="98">
        <v>0</v>
      </c>
      <c r="R31" s="98">
        <v>0</v>
      </c>
      <c r="S31" s="98">
        <v>0</v>
      </c>
      <c r="T31" s="99">
        <v>-76.98</v>
      </c>
      <c r="U31" s="98">
        <v>0</v>
      </c>
      <c r="V31" s="98">
        <v>1000</v>
      </c>
      <c r="W31" s="98">
        <v>2000</v>
      </c>
    </row>
    <row r="32" spans="1:23" ht="13.5" customHeight="1" x14ac:dyDescent="0.25">
      <c r="A32" s="97" t="s">
        <v>68</v>
      </c>
      <c r="B32" s="142" t="s">
        <v>170</v>
      </c>
      <c r="C32" s="142" t="s">
        <v>89</v>
      </c>
      <c r="D32" s="98" t="s">
        <v>90</v>
      </c>
      <c r="E32" s="98">
        <v>3500</v>
      </c>
      <c r="F32" s="98">
        <v>500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4000</v>
      </c>
      <c r="M32" s="98">
        <v>0</v>
      </c>
      <c r="N32" s="98">
        <v>349.03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9">
        <v>-349.03</v>
      </c>
      <c r="U32" s="98">
        <v>0</v>
      </c>
      <c r="V32" s="98">
        <v>0</v>
      </c>
      <c r="W32" s="98">
        <v>4000</v>
      </c>
    </row>
    <row r="33" spans="1:24" ht="13.5" customHeight="1" x14ac:dyDescent="0.25">
      <c r="A33" s="97" t="s">
        <v>71</v>
      </c>
      <c r="B33" s="74" t="s">
        <v>171</v>
      </c>
      <c r="C33" s="142" t="s">
        <v>110</v>
      </c>
      <c r="D33" s="98" t="s">
        <v>124</v>
      </c>
      <c r="E33" s="98">
        <v>5000.1000000000004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5000.1000000000004</v>
      </c>
      <c r="M33" s="98">
        <v>0</v>
      </c>
      <c r="N33" s="98">
        <v>523.55999999999995</v>
      </c>
      <c r="O33" s="98">
        <v>0</v>
      </c>
      <c r="P33" s="98">
        <v>200</v>
      </c>
      <c r="Q33" s="99">
        <v>-0.1</v>
      </c>
      <c r="R33" s="98">
        <v>0</v>
      </c>
      <c r="S33" s="98">
        <v>0</v>
      </c>
      <c r="T33" s="99">
        <v>-523.55999999999995</v>
      </c>
      <c r="U33" s="98">
        <v>0</v>
      </c>
      <c r="V33" s="98">
        <v>199.9</v>
      </c>
      <c r="W33" s="98">
        <v>4800.2</v>
      </c>
    </row>
    <row r="34" spans="1:24" ht="13.5" customHeight="1" thickBot="1" x14ac:dyDescent="0.3">
      <c r="A34" s="122" t="s">
        <v>72</v>
      </c>
      <c r="B34" s="87" t="s">
        <v>172</v>
      </c>
      <c r="C34" s="164" t="s">
        <v>106</v>
      </c>
      <c r="D34" s="123" t="s">
        <v>90</v>
      </c>
      <c r="E34" s="123">
        <v>2499.9499999999998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2499.9499999999998</v>
      </c>
      <c r="M34" s="123">
        <v>0</v>
      </c>
      <c r="N34" s="123">
        <v>7.66</v>
      </c>
      <c r="O34" s="123">
        <v>0</v>
      </c>
      <c r="P34" s="123">
        <v>0</v>
      </c>
      <c r="Q34" s="124">
        <v>-0.05</v>
      </c>
      <c r="R34" s="123">
        <v>0</v>
      </c>
      <c r="S34" s="123">
        <v>0</v>
      </c>
      <c r="T34" s="124">
        <v>-7.66</v>
      </c>
      <c r="U34" s="123">
        <v>0</v>
      </c>
      <c r="V34" s="123">
        <v>-0.05</v>
      </c>
      <c r="W34" s="123">
        <v>2500</v>
      </c>
    </row>
    <row r="35" spans="1:24" ht="13.5" customHeight="1" x14ac:dyDescent="0.25">
      <c r="A35" s="209" t="s">
        <v>48</v>
      </c>
      <c r="B35" s="210"/>
      <c r="C35" s="210"/>
      <c r="D35" s="211"/>
      <c r="E35" s="138">
        <v>121266.47</v>
      </c>
      <c r="F35" s="138">
        <v>3000</v>
      </c>
      <c r="G35" s="138">
        <v>565.33000000000004</v>
      </c>
      <c r="H35" s="138">
        <v>4232</v>
      </c>
      <c r="I35" s="138">
        <v>2639.74</v>
      </c>
      <c r="J35" s="138">
        <v>881.43</v>
      </c>
      <c r="K35" s="138">
        <v>2285</v>
      </c>
      <c r="L35" s="138">
        <v>134869.97</v>
      </c>
      <c r="M35" s="138">
        <v>-143.37</v>
      </c>
      <c r="N35" s="138">
        <v>11714.38</v>
      </c>
      <c r="O35" s="138">
        <v>282.66000000000003</v>
      </c>
      <c r="P35" s="138">
        <v>12135</v>
      </c>
      <c r="Q35" s="138">
        <v>-0.33</v>
      </c>
      <c r="R35" s="138">
        <v>1554.63</v>
      </c>
      <c r="S35" s="138">
        <v>847.98</v>
      </c>
      <c r="T35" s="138">
        <v>-11714.38</v>
      </c>
      <c r="U35" s="138">
        <v>4554</v>
      </c>
      <c r="V35" s="138">
        <v>19230.57</v>
      </c>
      <c r="W35" s="138">
        <v>115639.4</v>
      </c>
    </row>
    <row r="36" spans="1:24" ht="24.75" customHeight="1" thickBot="1" x14ac:dyDescent="0.3">
      <c r="A36" s="188" t="s">
        <v>213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 t="s">
        <v>213</v>
      </c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74"/>
    </row>
    <row r="37" spans="1:24" ht="23.25" customHeight="1" thickBot="1" x14ac:dyDescent="0.3">
      <c r="A37" s="93" t="s">
        <v>0</v>
      </c>
      <c r="B37" s="94" t="s">
        <v>1</v>
      </c>
      <c r="C37" s="94" t="s">
        <v>79</v>
      </c>
      <c r="D37" s="94" t="s">
        <v>80</v>
      </c>
      <c r="E37" s="94" t="s">
        <v>2</v>
      </c>
      <c r="F37" s="94" t="s">
        <v>56</v>
      </c>
      <c r="G37" s="94" t="s">
        <v>3</v>
      </c>
      <c r="H37" s="94" t="s">
        <v>4</v>
      </c>
      <c r="I37" s="94" t="s">
        <v>5</v>
      </c>
      <c r="J37" s="94" t="s">
        <v>69</v>
      </c>
      <c r="K37" s="94" t="s">
        <v>6</v>
      </c>
      <c r="L37" s="95" t="s">
        <v>194</v>
      </c>
      <c r="M37" s="94" t="s">
        <v>8</v>
      </c>
      <c r="N37" s="94" t="s">
        <v>9</v>
      </c>
      <c r="O37" s="94" t="s">
        <v>191</v>
      </c>
      <c r="P37" s="94" t="s">
        <v>73</v>
      </c>
      <c r="Q37" s="94" t="s">
        <v>180</v>
      </c>
      <c r="R37" s="94" t="s">
        <v>13</v>
      </c>
      <c r="S37" s="94" t="s">
        <v>14</v>
      </c>
      <c r="T37" s="94" t="s">
        <v>17</v>
      </c>
      <c r="U37" s="94" t="s">
        <v>63</v>
      </c>
      <c r="V37" s="95" t="s">
        <v>18</v>
      </c>
      <c r="W37" s="96" t="s">
        <v>19</v>
      </c>
    </row>
    <row r="38" spans="1:24" ht="14.25" customHeight="1" x14ac:dyDescent="0.25">
      <c r="A38" s="125" t="s">
        <v>20</v>
      </c>
      <c r="B38" s="112" t="s">
        <v>126</v>
      </c>
      <c r="C38" s="83" t="s">
        <v>81</v>
      </c>
      <c r="D38" s="83" t="s">
        <v>82</v>
      </c>
      <c r="E38" s="126">
        <v>4767.1499999999996</v>
      </c>
      <c r="F38" s="126">
        <v>0</v>
      </c>
      <c r="G38" s="126">
        <v>95.34</v>
      </c>
      <c r="H38" s="126">
        <v>529</v>
      </c>
      <c r="I38" s="126">
        <v>424.51</v>
      </c>
      <c r="J38" s="126">
        <v>0</v>
      </c>
      <c r="K38" s="98">
        <v>0</v>
      </c>
      <c r="L38" s="126">
        <v>5816</v>
      </c>
      <c r="M38" s="126">
        <v>0</v>
      </c>
      <c r="N38" s="126">
        <v>695.03</v>
      </c>
      <c r="O38" s="126">
        <v>47.67</v>
      </c>
      <c r="P38" s="126">
        <v>1540</v>
      </c>
      <c r="Q38" s="126">
        <v>0.13</v>
      </c>
      <c r="R38" s="126">
        <v>262.19</v>
      </c>
      <c r="S38" s="126">
        <v>143.01</v>
      </c>
      <c r="T38" s="129">
        <v>-695.03</v>
      </c>
      <c r="U38" s="126">
        <v>0</v>
      </c>
      <c r="V38" s="126">
        <v>1993</v>
      </c>
      <c r="W38" s="126">
        <v>3823</v>
      </c>
    </row>
    <row r="39" spans="1:24" ht="14.25" customHeight="1" x14ac:dyDescent="0.25">
      <c r="A39" s="97" t="s">
        <v>21</v>
      </c>
      <c r="B39" s="113" t="s">
        <v>127</v>
      </c>
      <c r="C39" s="74" t="s">
        <v>83</v>
      </c>
      <c r="D39" s="74" t="s">
        <v>82</v>
      </c>
      <c r="E39" s="98">
        <v>4407.1499999999996</v>
      </c>
      <c r="F39" s="98">
        <v>0</v>
      </c>
      <c r="G39" s="98">
        <v>88.14</v>
      </c>
      <c r="H39" s="98">
        <v>529</v>
      </c>
      <c r="I39" s="98">
        <v>379.09</v>
      </c>
      <c r="J39" s="98">
        <v>881.43</v>
      </c>
      <c r="K39" s="98">
        <v>0</v>
      </c>
      <c r="L39" s="98">
        <v>6284.81</v>
      </c>
      <c r="M39" s="98">
        <v>0</v>
      </c>
      <c r="N39" s="98">
        <v>606.9</v>
      </c>
      <c r="O39" s="98">
        <v>44.07</v>
      </c>
      <c r="P39" s="98">
        <v>850</v>
      </c>
      <c r="Q39" s="99">
        <v>-0.06</v>
      </c>
      <c r="R39" s="98">
        <v>242.39</v>
      </c>
      <c r="S39" s="98">
        <v>132.21</v>
      </c>
      <c r="T39" s="99">
        <v>-606.9</v>
      </c>
      <c r="U39" s="98">
        <v>1600</v>
      </c>
      <c r="V39" s="98">
        <v>2868.61</v>
      </c>
      <c r="W39" s="98">
        <v>3416.2</v>
      </c>
    </row>
    <row r="40" spans="1:24" ht="14.25" customHeight="1" x14ac:dyDescent="0.25">
      <c r="A40" s="97" t="s">
        <v>22</v>
      </c>
      <c r="B40" s="113" t="s">
        <v>128</v>
      </c>
      <c r="C40" s="74" t="s">
        <v>84</v>
      </c>
      <c r="D40" s="74" t="s">
        <v>82</v>
      </c>
      <c r="E40" s="98">
        <v>3047.32</v>
      </c>
      <c r="F40" s="98">
        <v>0</v>
      </c>
      <c r="G40" s="98">
        <v>60.95</v>
      </c>
      <c r="H40" s="98">
        <v>529</v>
      </c>
      <c r="I40" s="98">
        <v>288.26</v>
      </c>
      <c r="J40" s="98">
        <v>0</v>
      </c>
      <c r="K40" s="98">
        <v>0</v>
      </c>
      <c r="L40" s="98">
        <v>3925.53</v>
      </c>
      <c r="M40" s="98">
        <v>0</v>
      </c>
      <c r="N40" s="98">
        <v>337.11</v>
      </c>
      <c r="O40" s="98">
        <v>30.47</v>
      </c>
      <c r="P40" s="98">
        <v>1255</v>
      </c>
      <c r="Q40" s="98">
        <v>0.04</v>
      </c>
      <c r="R40" s="98">
        <v>167.6</v>
      </c>
      <c r="S40" s="98">
        <v>91.42</v>
      </c>
      <c r="T40" s="99">
        <v>-337.11</v>
      </c>
      <c r="U40" s="98">
        <v>0</v>
      </c>
      <c r="V40" s="98">
        <v>1544.53</v>
      </c>
      <c r="W40" s="98">
        <v>2381</v>
      </c>
    </row>
    <row r="41" spans="1:24" ht="14.25" customHeight="1" x14ac:dyDescent="0.25">
      <c r="A41" s="97" t="s">
        <v>65</v>
      </c>
      <c r="B41" s="141" t="s">
        <v>169</v>
      </c>
      <c r="C41" s="142" t="s">
        <v>111</v>
      </c>
      <c r="D41" s="142" t="s">
        <v>86</v>
      </c>
      <c r="E41" s="98">
        <v>4048.95</v>
      </c>
      <c r="F41" s="98">
        <v>0</v>
      </c>
      <c r="G41" s="98">
        <v>80.98</v>
      </c>
      <c r="H41" s="98">
        <v>529</v>
      </c>
      <c r="I41" s="98">
        <v>576.52</v>
      </c>
      <c r="J41" s="98">
        <v>0</v>
      </c>
      <c r="K41" s="98">
        <v>0</v>
      </c>
      <c r="L41" s="98">
        <v>5235.45</v>
      </c>
      <c r="M41" s="98">
        <v>0</v>
      </c>
      <c r="N41" s="98">
        <v>571.03</v>
      </c>
      <c r="O41" s="98">
        <v>40.49</v>
      </c>
      <c r="P41" s="98">
        <v>0</v>
      </c>
      <c r="Q41" s="98">
        <v>0</v>
      </c>
      <c r="R41" s="98">
        <v>222.69</v>
      </c>
      <c r="S41" s="98">
        <v>121.47</v>
      </c>
      <c r="T41" s="99">
        <v>-571.03</v>
      </c>
      <c r="U41" s="98">
        <v>0</v>
      </c>
      <c r="V41" s="98">
        <v>384.65</v>
      </c>
      <c r="W41" s="98">
        <v>4850.8</v>
      </c>
    </row>
    <row r="42" spans="1:24" ht="14.25" customHeight="1" x14ac:dyDescent="0.25">
      <c r="A42" s="97" t="s">
        <v>23</v>
      </c>
      <c r="B42" s="113" t="s">
        <v>129</v>
      </c>
      <c r="C42" s="74" t="s">
        <v>85</v>
      </c>
      <c r="D42" s="74" t="s">
        <v>86</v>
      </c>
      <c r="E42" s="98">
        <v>3173.4</v>
      </c>
      <c r="F42" s="98">
        <v>0</v>
      </c>
      <c r="G42" s="98">
        <v>63.47</v>
      </c>
      <c r="H42" s="98">
        <v>529</v>
      </c>
      <c r="I42" s="98">
        <v>288.26</v>
      </c>
      <c r="J42" s="98">
        <v>0</v>
      </c>
      <c r="K42" s="98">
        <v>0</v>
      </c>
      <c r="L42" s="98">
        <v>4054.13</v>
      </c>
      <c r="M42" s="98">
        <v>0</v>
      </c>
      <c r="N42" s="98">
        <v>357.69</v>
      </c>
      <c r="O42" s="98">
        <v>31.73</v>
      </c>
      <c r="P42" s="98">
        <v>0</v>
      </c>
      <c r="Q42" s="98">
        <v>0.06</v>
      </c>
      <c r="R42" s="98">
        <v>174.54</v>
      </c>
      <c r="S42" s="98">
        <v>95.2</v>
      </c>
      <c r="T42" s="99">
        <v>-357.69</v>
      </c>
      <c r="U42" s="98">
        <v>0</v>
      </c>
      <c r="V42" s="98">
        <v>301.52999999999997</v>
      </c>
      <c r="W42" s="98">
        <v>3752.6</v>
      </c>
    </row>
    <row r="43" spans="1:24" ht="14.25" customHeight="1" x14ac:dyDescent="0.25">
      <c r="A43" s="97" t="s">
        <v>24</v>
      </c>
      <c r="B43" s="113" t="s">
        <v>130</v>
      </c>
      <c r="C43" s="74" t="s">
        <v>87</v>
      </c>
      <c r="D43" s="74" t="s">
        <v>86</v>
      </c>
      <c r="E43" s="98">
        <v>3589.5</v>
      </c>
      <c r="F43" s="98">
        <v>0</v>
      </c>
      <c r="G43" s="98">
        <v>71.790000000000006</v>
      </c>
      <c r="H43" s="98">
        <v>529</v>
      </c>
      <c r="I43" s="98">
        <v>288.26</v>
      </c>
      <c r="J43" s="98">
        <v>0</v>
      </c>
      <c r="K43" s="98">
        <v>0</v>
      </c>
      <c r="L43" s="98">
        <v>4478.55</v>
      </c>
      <c r="M43" s="98">
        <v>0</v>
      </c>
      <c r="N43" s="98">
        <v>430.1</v>
      </c>
      <c r="O43" s="98">
        <v>35.9</v>
      </c>
      <c r="P43" s="98">
        <v>1210</v>
      </c>
      <c r="Q43" s="98">
        <v>0.14000000000000001</v>
      </c>
      <c r="R43" s="98">
        <v>197.42</v>
      </c>
      <c r="S43" s="98">
        <v>107.69</v>
      </c>
      <c r="T43" s="99">
        <v>-430.1</v>
      </c>
      <c r="U43" s="98">
        <v>606</v>
      </c>
      <c r="V43" s="98">
        <v>2157.15</v>
      </c>
      <c r="W43" s="98">
        <v>2321.4</v>
      </c>
    </row>
    <row r="44" spans="1:24" ht="14.25" customHeight="1" x14ac:dyDescent="0.25">
      <c r="A44" s="97" t="s">
        <v>25</v>
      </c>
      <c r="B44" s="113" t="s">
        <v>131</v>
      </c>
      <c r="C44" s="74" t="s">
        <v>87</v>
      </c>
      <c r="D44" s="74" t="s">
        <v>86</v>
      </c>
      <c r="E44" s="98">
        <v>3070.8</v>
      </c>
      <c r="F44" s="98">
        <v>0</v>
      </c>
      <c r="G44" s="98">
        <v>61.42</v>
      </c>
      <c r="H44" s="98">
        <v>529</v>
      </c>
      <c r="I44" s="98">
        <v>197.42</v>
      </c>
      <c r="J44" s="98">
        <v>0</v>
      </c>
      <c r="K44" s="98">
        <v>0</v>
      </c>
      <c r="L44" s="98">
        <v>3858.64</v>
      </c>
      <c r="M44" s="98">
        <v>0</v>
      </c>
      <c r="N44" s="98">
        <v>326.41000000000003</v>
      </c>
      <c r="O44" s="98">
        <v>30.71</v>
      </c>
      <c r="P44" s="98">
        <v>960</v>
      </c>
      <c r="Q44" s="99">
        <v>-0.08</v>
      </c>
      <c r="R44" s="98">
        <v>168.89</v>
      </c>
      <c r="S44" s="98">
        <v>92.12</v>
      </c>
      <c r="T44" s="99">
        <v>-326.41000000000003</v>
      </c>
      <c r="U44" s="98">
        <v>0</v>
      </c>
      <c r="V44" s="98">
        <v>1251.6400000000001</v>
      </c>
      <c r="W44" s="98">
        <v>2607</v>
      </c>
    </row>
    <row r="45" spans="1:24" ht="14.25" customHeight="1" x14ac:dyDescent="0.25">
      <c r="A45" s="97" t="s">
        <v>26</v>
      </c>
      <c r="B45" s="113" t="s">
        <v>132</v>
      </c>
      <c r="C45" s="74" t="s">
        <v>120</v>
      </c>
      <c r="D45" s="74" t="s">
        <v>88</v>
      </c>
      <c r="E45" s="98">
        <v>2161.9499999999998</v>
      </c>
      <c r="F45" s="98">
        <v>0</v>
      </c>
      <c r="G45" s="98">
        <v>43.24</v>
      </c>
      <c r="H45" s="98">
        <v>529</v>
      </c>
      <c r="I45" s="98">
        <v>197.42</v>
      </c>
      <c r="J45" s="98">
        <v>0</v>
      </c>
      <c r="K45" s="98">
        <v>0</v>
      </c>
      <c r="L45" s="98">
        <v>2931.61</v>
      </c>
      <c r="M45" s="98">
        <v>0</v>
      </c>
      <c r="N45" s="98">
        <v>69.540000000000006</v>
      </c>
      <c r="O45" s="98">
        <v>21.62</v>
      </c>
      <c r="P45" s="98">
        <v>0</v>
      </c>
      <c r="Q45" s="98">
        <v>0.02</v>
      </c>
      <c r="R45" s="98">
        <v>118.91</v>
      </c>
      <c r="S45" s="98">
        <v>64.86</v>
      </c>
      <c r="T45" s="99">
        <v>-69.540000000000006</v>
      </c>
      <c r="U45" s="98">
        <v>0</v>
      </c>
      <c r="V45" s="98">
        <v>205.41</v>
      </c>
      <c r="W45" s="98">
        <v>2726.2</v>
      </c>
    </row>
    <row r="46" spans="1:24" ht="14.25" customHeight="1" x14ac:dyDescent="0.25">
      <c r="A46" s="97" t="s">
        <v>27</v>
      </c>
      <c r="B46" s="113" t="s">
        <v>133</v>
      </c>
      <c r="C46" s="74" t="s">
        <v>89</v>
      </c>
      <c r="D46" s="74" t="s">
        <v>90</v>
      </c>
      <c r="E46" s="98">
        <v>3499.95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3499.95</v>
      </c>
      <c r="M46" s="98">
        <v>0</v>
      </c>
      <c r="N46" s="98">
        <v>151.65</v>
      </c>
      <c r="O46" s="98">
        <v>0</v>
      </c>
      <c r="P46" s="98">
        <v>0</v>
      </c>
      <c r="Q46" s="99">
        <v>-0.05</v>
      </c>
      <c r="R46" s="98">
        <v>0</v>
      </c>
      <c r="S46" s="98">
        <v>0</v>
      </c>
      <c r="T46" s="99">
        <v>-151.65</v>
      </c>
      <c r="U46" s="98">
        <v>0</v>
      </c>
      <c r="V46" s="98">
        <v>-0.05</v>
      </c>
      <c r="W46" s="98">
        <v>3500</v>
      </c>
    </row>
    <row r="47" spans="1:24" ht="14.25" customHeight="1" x14ac:dyDescent="0.25">
      <c r="A47" s="97" t="s">
        <v>28</v>
      </c>
      <c r="B47" s="113" t="s">
        <v>134</v>
      </c>
      <c r="C47" s="74" t="s">
        <v>91</v>
      </c>
      <c r="D47" s="74" t="s">
        <v>86</v>
      </c>
      <c r="E47" s="98">
        <v>3500.1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3500.1</v>
      </c>
      <c r="M47" s="98">
        <v>0</v>
      </c>
      <c r="N47" s="98">
        <v>151.66999999999999</v>
      </c>
      <c r="O47" s="98">
        <v>0</v>
      </c>
      <c r="P47" s="98">
        <v>0</v>
      </c>
      <c r="Q47" s="98">
        <v>0.1</v>
      </c>
      <c r="R47" s="98">
        <v>0</v>
      </c>
      <c r="S47" s="98">
        <v>0</v>
      </c>
      <c r="T47" s="99">
        <v>-151.66999999999999</v>
      </c>
      <c r="U47" s="98">
        <v>0</v>
      </c>
      <c r="V47" s="98">
        <v>0.1</v>
      </c>
      <c r="W47" s="98">
        <v>3500</v>
      </c>
    </row>
    <row r="48" spans="1:24" ht="14.25" customHeight="1" x14ac:dyDescent="0.25">
      <c r="A48" s="97" t="s">
        <v>29</v>
      </c>
      <c r="B48" s="113" t="s">
        <v>135</v>
      </c>
      <c r="C48" s="74" t="s">
        <v>92</v>
      </c>
      <c r="D48" s="74" t="s">
        <v>93</v>
      </c>
      <c r="E48" s="98">
        <v>2500.0500000000002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2500.0500000000002</v>
      </c>
      <c r="M48" s="98">
        <v>0</v>
      </c>
      <c r="N48" s="98">
        <v>7.67</v>
      </c>
      <c r="O48" s="98">
        <v>0</v>
      </c>
      <c r="P48" s="98">
        <v>0</v>
      </c>
      <c r="Q48" s="99">
        <v>-0.15</v>
      </c>
      <c r="R48" s="98">
        <v>0</v>
      </c>
      <c r="S48" s="98">
        <v>0</v>
      </c>
      <c r="T48" s="99">
        <v>-7.67</v>
      </c>
      <c r="U48" s="98">
        <v>0</v>
      </c>
      <c r="V48" s="98">
        <v>-0.15</v>
      </c>
      <c r="W48" s="98">
        <v>2500.1999999999998</v>
      </c>
    </row>
    <row r="49" spans="1:23" ht="14.25" customHeight="1" x14ac:dyDescent="0.25">
      <c r="A49" s="97" t="s">
        <v>34</v>
      </c>
      <c r="B49" s="74" t="s">
        <v>140</v>
      </c>
      <c r="C49" s="74" t="s">
        <v>100</v>
      </c>
      <c r="D49" s="74" t="s">
        <v>88</v>
      </c>
      <c r="E49" s="98">
        <v>2499.9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2499.9</v>
      </c>
      <c r="M49" s="98">
        <v>0</v>
      </c>
      <c r="N49" s="98">
        <v>7.65</v>
      </c>
      <c r="O49" s="98">
        <v>0</v>
      </c>
      <c r="P49" s="98">
        <v>450</v>
      </c>
      <c r="Q49" s="98">
        <v>0.1</v>
      </c>
      <c r="R49" s="98">
        <v>0</v>
      </c>
      <c r="S49" s="98">
        <v>0</v>
      </c>
      <c r="T49" s="99">
        <v>-7.65</v>
      </c>
      <c r="U49" s="98">
        <v>0</v>
      </c>
      <c r="V49" s="98">
        <v>450.1</v>
      </c>
      <c r="W49" s="98">
        <v>2049.8000000000002</v>
      </c>
    </row>
    <row r="50" spans="1:23" ht="14.25" customHeight="1" x14ac:dyDescent="0.25">
      <c r="A50" s="97" t="s">
        <v>36</v>
      </c>
      <c r="B50" s="74" t="s">
        <v>142</v>
      </c>
      <c r="C50" s="74" t="s">
        <v>102</v>
      </c>
      <c r="D50" s="74" t="s">
        <v>103</v>
      </c>
      <c r="E50" s="98">
        <v>4000.05</v>
      </c>
      <c r="F50" s="98">
        <v>500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4500.05</v>
      </c>
      <c r="M50" s="98">
        <v>0</v>
      </c>
      <c r="N50" s="98">
        <v>433.95</v>
      </c>
      <c r="O50" s="98">
        <v>0</v>
      </c>
      <c r="P50" s="98">
        <v>0</v>
      </c>
      <c r="Q50" s="99">
        <v>-0.15</v>
      </c>
      <c r="R50" s="98">
        <v>0</v>
      </c>
      <c r="S50" s="98">
        <v>0</v>
      </c>
      <c r="T50" s="99">
        <v>-433.95</v>
      </c>
      <c r="U50" s="98">
        <v>0</v>
      </c>
      <c r="V50" s="98">
        <v>-0.15</v>
      </c>
      <c r="W50" s="98">
        <v>4500.2</v>
      </c>
    </row>
    <row r="51" spans="1:23" ht="14.25" customHeight="1" x14ac:dyDescent="0.25">
      <c r="A51" s="97" t="s">
        <v>37</v>
      </c>
      <c r="B51" s="74" t="s">
        <v>143</v>
      </c>
      <c r="C51" s="74" t="s">
        <v>121</v>
      </c>
      <c r="D51" s="74" t="s">
        <v>86</v>
      </c>
      <c r="E51" s="98">
        <v>4000</v>
      </c>
      <c r="F51" s="98">
        <v>500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4500</v>
      </c>
      <c r="M51" s="98">
        <v>0</v>
      </c>
      <c r="N51" s="98">
        <v>433.94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9">
        <v>-433.94</v>
      </c>
      <c r="U51" s="98">
        <v>0</v>
      </c>
      <c r="V51" s="98">
        <v>0</v>
      </c>
      <c r="W51" s="98">
        <v>4500</v>
      </c>
    </row>
    <row r="52" spans="1:23" ht="14.25" customHeight="1" x14ac:dyDescent="0.25">
      <c r="A52" s="97" t="s">
        <v>39</v>
      </c>
      <c r="B52" s="74" t="s">
        <v>145</v>
      </c>
      <c r="C52" s="74" t="s">
        <v>122</v>
      </c>
      <c r="D52" s="74" t="s">
        <v>104</v>
      </c>
      <c r="E52" s="98">
        <v>3000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3000</v>
      </c>
      <c r="M52" s="98">
        <v>0</v>
      </c>
      <c r="N52" s="98">
        <v>76.98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9">
        <v>-76.98</v>
      </c>
      <c r="U52" s="98">
        <v>0</v>
      </c>
      <c r="V52" s="98">
        <v>0</v>
      </c>
      <c r="W52" s="98">
        <v>3000</v>
      </c>
    </row>
    <row r="53" spans="1:23" ht="14.25" customHeight="1" x14ac:dyDescent="0.25">
      <c r="A53" s="97" t="s">
        <v>40</v>
      </c>
      <c r="B53" s="74" t="s">
        <v>146</v>
      </c>
      <c r="C53" s="74" t="s">
        <v>105</v>
      </c>
      <c r="D53" s="74" t="s">
        <v>86</v>
      </c>
      <c r="E53" s="98">
        <v>4500</v>
      </c>
      <c r="F53" s="98">
        <v>500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5000</v>
      </c>
      <c r="M53" s="98">
        <v>0</v>
      </c>
      <c r="N53" s="98">
        <v>523.54</v>
      </c>
      <c r="O53" s="98">
        <v>0</v>
      </c>
      <c r="P53" s="98">
        <v>2270</v>
      </c>
      <c r="Q53" s="98">
        <v>0</v>
      </c>
      <c r="R53" s="98">
        <v>0</v>
      </c>
      <c r="S53" s="98">
        <v>0</v>
      </c>
      <c r="T53" s="99">
        <v>-523.54</v>
      </c>
      <c r="U53" s="98">
        <v>336</v>
      </c>
      <c r="V53" s="98">
        <v>2606</v>
      </c>
      <c r="W53" s="98">
        <v>2394</v>
      </c>
    </row>
    <row r="54" spans="1:23" ht="14.25" customHeight="1" x14ac:dyDescent="0.25">
      <c r="A54" s="97" t="s">
        <v>41</v>
      </c>
      <c r="B54" s="74" t="s">
        <v>147</v>
      </c>
      <c r="C54" s="74" t="s">
        <v>106</v>
      </c>
      <c r="D54" s="74" t="s">
        <v>106</v>
      </c>
      <c r="E54" s="98">
        <v>2000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2000</v>
      </c>
      <c r="M54" s="99">
        <v>-71.680000000000007</v>
      </c>
      <c r="N54" s="98">
        <v>0</v>
      </c>
      <c r="O54" s="98">
        <v>0</v>
      </c>
      <c r="P54" s="98">
        <v>0</v>
      </c>
      <c r="Q54" s="98">
        <v>0.08</v>
      </c>
      <c r="R54" s="98">
        <v>0</v>
      </c>
      <c r="S54" s="98">
        <v>0</v>
      </c>
      <c r="T54" s="98">
        <v>0</v>
      </c>
      <c r="U54" s="98">
        <v>0</v>
      </c>
      <c r="V54" s="98">
        <v>-71.599999999999994</v>
      </c>
      <c r="W54" s="98">
        <v>2071.6</v>
      </c>
    </row>
    <row r="55" spans="1:23" ht="14.25" customHeight="1" x14ac:dyDescent="0.25">
      <c r="A55" s="97" t="s">
        <v>42</v>
      </c>
      <c r="B55" s="74" t="s">
        <v>148</v>
      </c>
      <c r="C55" s="74" t="s">
        <v>123</v>
      </c>
      <c r="D55" s="74" t="s">
        <v>93</v>
      </c>
      <c r="E55" s="98">
        <v>4000.05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4000.05</v>
      </c>
      <c r="M55" s="98">
        <v>0</v>
      </c>
      <c r="N55" s="98">
        <v>349.04</v>
      </c>
      <c r="O55" s="98">
        <v>0</v>
      </c>
      <c r="P55" s="98">
        <v>0</v>
      </c>
      <c r="Q55" s="98">
        <v>0.05</v>
      </c>
      <c r="R55" s="98">
        <v>0</v>
      </c>
      <c r="S55" s="98">
        <v>0</v>
      </c>
      <c r="T55" s="99">
        <v>-349.04</v>
      </c>
      <c r="U55" s="98">
        <v>0</v>
      </c>
      <c r="V55" s="98">
        <v>0.05</v>
      </c>
      <c r="W55" s="98">
        <v>4000</v>
      </c>
    </row>
    <row r="56" spans="1:23" ht="14.25" customHeight="1" x14ac:dyDescent="0.25">
      <c r="A56" s="97" t="s">
        <v>43</v>
      </c>
      <c r="B56" s="74" t="s">
        <v>149</v>
      </c>
      <c r="C56" s="74" t="s">
        <v>107</v>
      </c>
      <c r="D56" s="74" t="s">
        <v>108</v>
      </c>
      <c r="E56" s="98">
        <v>2500</v>
      </c>
      <c r="F56" s="98">
        <v>500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3000</v>
      </c>
      <c r="M56" s="98">
        <v>0</v>
      </c>
      <c r="N56" s="98">
        <v>76.98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9">
        <v>-76.98</v>
      </c>
      <c r="U56" s="98">
        <v>0</v>
      </c>
      <c r="V56" s="98">
        <v>0</v>
      </c>
      <c r="W56" s="98">
        <v>3000</v>
      </c>
    </row>
    <row r="57" spans="1:23" ht="14.25" customHeight="1" x14ac:dyDescent="0.25">
      <c r="A57" s="97" t="s">
        <v>44</v>
      </c>
      <c r="B57" s="74" t="s">
        <v>150</v>
      </c>
      <c r="C57" s="74" t="s">
        <v>109</v>
      </c>
      <c r="D57" s="74" t="s">
        <v>90</v>
      </c>
      <c r="E57" s="98">
        <v>1999.95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1999.95</v>
      </c>
      <c r="M57" s="99">
        <v>-71.69</v>
      </c>
      <c r="N57" s="98">
        <v>0</v>
      </c>
      <c r="O57" s="98">
        <v>0</v>
      </c>
      <c r="P57" s="98">
        <v>0</v>
      </c>
      <c r="Q57" s="98">
        <v>0.04</v>
      </c>
      <c r="R57" s="98">
        <v>0</v>
      </c>
      <c r="S57" s="98">
        <v>0</v>
      </c>
      <c r="T57" s="98">
        <v>0</v>
      </c>
      <c r="U57" s="98">
        <v>0</v>
      </c>
      <c r="V57" s="98">
        <v>-71.650000000000006</v>
      </c>
      <c r="W57" s="98">
        <v>2071.6</v>
      </c>
    </row>
    <row r="58" spans="1:23" ht="14.25" customHeight="1" x14ac:dyDescent="0.25">
      <c r="A58" s="97" t="s">
        <v>46</v>
      </c>
      <c r="B58" s="74" t="s">
        <v>152</v>
      </c>
      <c r="C58" s="74" t="s">
        <v>111</v>
      </c>
      <c r="D58" s="74" t="s">
        <v>86</v>
      </c>
      <c r="E58" s="98">
        <v>3500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3500</v>
      </c>
      <c r="M58" s="98">
        <v>0</v>
      </c>
      <c r="N58" s="98">
        <v>151.66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9">
        <v>-151.66</v>
      </c>
      <c r="U58" s="98">
        <v>1167</v>
      </c>
      <c r="V58" s="98">
        <v>1167</v>
      </c>
      <c r="W58" s="98">
        <v>2333</v>
      </c>
    </row>
    <row r="59" spans="1:23" ht="14.25" customHeight="1" x14ac:dyDescent="0.25">
      <c r="A59" s="97" t="s">
        <v>52</v>
      </c>
      <c r="B59" s="74" t="s">
        <v>157</v>
      </c>
      <c r="C59" s="74" t="s">
        <v>83</v>
      </c>
      <c r="D59" s="74" t="s">
        <v>124</v>
      </c>
      <c r="E59" s="98">
        <v>5000.1000000000004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5000.1000000000004</v>
      </c>
      <c r="M59" s="98">
        <v>0</v>
      </c>
      <c r="N59" s="98">
        <v>523.55999999999995</v>
      </c>
      <c r="O59" s="98">
        <v>0</v>
      </c>
      <c r="P59" s="98">
        <v>0</v>
      </c>
      <c r="Q59" s="98">
        <v>0.1</v>
      </c>
      <c r="R59" s="98">
        <v>0</v>
      </c>
      <c r="S59" s="98">
        <v>0</v>
      </c>
      <c r="T59" s="99">
        <v>-523.55999999999995</v>
      </c>
      <c r="U59" s="98">
        <v>0</v>
      </c>
      <c r="V59" s="98">
        <v>0.1</v>
      </c>
      <c r="W59" s="98">
        <v>5000</v>
      </c>
    </row>
    <row r="60" spans="1:23" ht="14.25" customHeight="1" x14ac:dyDescent="0.25">
      <c r="A60" s="97" t="s">
        <v>53</v>
      </c>
      <c r="B60" s="74" t="s">
        <v>158</v>
      </c>
      <c r="C60" s="74" t="s">
        <v>112</v>
      </c>
      <c r="D60" s="74" t="s">
        <v>113</v>
      </c>
      <c r="E60" s="98">
        <v>4000.05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4000.05</v>
      </c>
      <c r="M60" s="98">
        <v>0</v>
      </c>
      <c r="N60" s="98">
        <v>349.04</v>
      </c>
      <c r="O60" s="98">
        <v>0</v>
      </c>
      <c r="P60" s="98">
        <v>0</v>
      </c>
      <c r="Q60" s="98">
        <v>0.05</v>
      </c>
      <c r="R60" s="98">
        <v>0</v>
      </c>
      <c r="S60" s="98">
        <v>0</v>
      </c>
      <c r="T60" s="99">
        <v>-349.04</v>
      </c>
      <c r="U60" s="98">
        <v>0</v>
      </c>
      <c r="V60" s="98">
        <v>0.05</v>
      </c>
      <c r="W60" s="98">
        <v>4000</v>
      </c>
    </row>
    <row r="61" spans="1:23" ht="14.25" customHeight="1" x14ac:dyDescent="0.25">
      <c r="A61" s="97" t="s">
        <v>54</v>
      </c>
      <c r="B61" s="74" t="s">
        <v>159</v>
      </c>
      <c r="C61" s="74" t="s">
        <v>114</v>
      </c>
      <c r="D61" s="74" t="s">
        <v>101</v>
      </c>
      <c r="E61" s="98">
        <v>2500.0500000000002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2500.0500000000002</v>
      </c>
      <c r="M61" s="98">
        <v>0</v>
      </c>
      <c r="N61" s="98">
        <v>7.67</v>
      </c>
      <c r="O61" s="98">
        <v>0</v>
      </c>
      <c r="P61" s="98">
        <v>0</v>
      </c>
      <c r="Q61" s="98">
        <v>0.05</v>
      </c>
      <c r="R61" s="98">
        <v>0</v>
      </c>
      <c r="S61" s="98">
        <v>0</v>
      </c>
      <c r="T61" s="99">
        <v>-7.67</v>
      </c>
      <c r="U61" s="98">
        <v>0</v>
      </c>
      <c r="V61" s="98">
        <v>0.05</v>
      </c>
      <c r="W61" s="98">
        <v>2500</v>
      </c>
    </row>
    <row r="62" spans="1:23" ht="14.25" customHeight="1" x14ac:dyDescent="0.25">
      <c r="A62" s="97" t="s">
        <v>55</v>
      </c>
      <c r="B62" s="74" t="s">
        <v>162</v>
      </c>
      <c r="C62" s="74" t="s">
        <v>89</v>
      </c>
      <c r="D62" s="74" t="s">
        <v>90</v>
      </c>
      <c r="E62" s="98">
        <v>3499.95</v>
      </c>
      <c r="F62" s="98">
        <v>500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3999.95</v>
      </c>
      <c r="M62" s="98">
        <v>0</v>
      </c>
      <c r="N62" s="98">
        <v>349.02</v>
      </c>
      <c r="O62" s="98">
        <v>0</v>
      </c>
      <c r="P62" s="98">
        <v>0</v>
      </c>
      <c r="Q62" s="99">
        <v>-0.05</v>
      </c>
      <c r="R62" s="98">
        <v>0</v>
      </c>
      <c r="S62" s="98">
        <v>0</v>
      </c>
      <c r="T62" s="99">
        <v>-349.02</v>
      </c>
      <c r="U62" s="98">
        <v>845</v>
      </c>
      <c r="V62" s="98">
        <v>844.95</v>
      </c>
      <c r="W62" s="98">
        <v>3155</v>
      </c>
    </row>
    <row r="63" spans="1:23" ht="14.25" customHeight="1" x14ac:dyDescent="0.25">
      <c r="A63" s="97" t="s">
        <v>57</v>
      </c>
      <c r="B63" s="74" t="s">
        <v>163</v>
      </c>
      <c r="C63" s="74" t="s">
        <v>115</v>
      </c>
      <c r="D63" s="74" t="s">
        <v>89</v>
      </c>
      <c r="E63" s="98">
        <v>3499.95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3499.95</v>
      </c>
      <c r="M63" s="98">
        <v>0</v>
      </c>
      <c r="N63" s="98">
        <v>151.65</v>
      </c>
      <c r="O63" s="98">
        <v>0</v>
      </c>
      <c r="P63" s="98">
        <v>0</v>
      </c>
      <c r="Q63" s="99">
        <v>-0.05</v>
      </c>
      <c r="R63" s="98">
        <v>0</v>
      </c>
      <c r="S63" s="98">
        <v>0</v>
      </c>
      <c r="T63" s="99">
        <v>-151.65</v>
      </c>
      <c r="U63" s="98">
        <v>0</v>
      </c>
      <c r="V63" s="98">
        <v>-0.05</v>
      </c>
      <c r="W63" s="98">
        <v>3500</v>
      </c>
    </row>
    <row r="64" spans="1:23" ht="14.25" customHeight="1" x14ac:dyDescent="0.25">
      <c r="A64" s="97" t="s">
        <v>58</v>
      </c>
      <c r="B64" s="74" t="s">
        <v>165</v>
      </c>
      <c r="C64" s="74" t="s">
        <v>123</v>
      </c>
      <c r="D64" s="74" t="s">
        <v>93</v>
      </c>
      <c r="E64" s="98">
        <v>4000.05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4000.05</v>
      </c>
      <c r="M64" s="98">
        <v>0</v>
      </c>
      <c r="N64" s="98">
        <v>349.04</v>
      </c>
      <c r="O64" s="98">
        <v>0</v>
      </c>
      <c r="P64" s="98">
        <v>0</v>
      </c>
      <c r="Q64" s="98">
        <v>0.05</v>
      </c>
      <c r="R64" s="98">
        <v>0</v>
      </c>
      <c r="S64" s="98">
        <v>0</v>
      </c>
      <c r="T64" s="99">
        <v>-349.04</v>
      </c>
      <c r="U64" s="98">
        <v>0</v>
      </c>
      <c r="V64" s="98">
        <v>0.05</v>
      </c>
      <c r="W64" s="98">
        <v>4000</v>
      </c>
    </row>
    <row r="65" spans="1:23" ht="14.25" customHeight="1" x14ac:dyDescent="0.25">
      <c r="A65" s="97" t="s">
        <v>60</v>
      </c>
      <c r="B65" s="74" t="s">
        <v>167</v>
      </c>
      <c r="C65" s="74" t="s">
        <v>116</v>
      </c>
      <c r="D65" s="74" t="s">
        <v>117</v>
      </c>
      <c r="E65" s="98">
        <v>15000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15000</v>
      </c>
      <c r="M65" s="98">
        <v>0</v>
      </c>
      <c r="N65" s="98">
        <v>2759.37</v>
      </c>
      <c r="O65" s="98">
        <v>0</v>
      </c>
      <c r="P65" s="98">
        <v>2400</v>
      </c>
      <c r="Q65" s="98">
        <v>0</v>
      </c>
      <c r="R65" s="98">
        <v>0</v>
      </c>
      <c r="S65" s="98">
        <v>0</v>
      </c>
      <c r="T65" s="99">
        <v>-2759.37</v>
      </c>
      <c r="U65" s="98">
        <v>0</v>
      </c>
      <c r="V65" s="98">
        <v>2400</v>
      </c>
      <c r="W65" s="98">
        <v>12600</v>
      </c>
    </row>
    <row r="66" spans="1:23" ht="14.25" customHeight="1" x14ac:dyDescent="0.25">
      <c r="A66" s="97" t="s">
        <v>61</v>
      </c>
      <c r="B66" s="74" t="s">
        <v>168</v>
      </c>
      <c r="C66" s="74" t="s">
        <v>118</v>
      </c>
      <c r="D66" s="74" t="s">
        <v>95</v>
      </c>
      <c r="E66" s="98">
        <v>3000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3000</v>
      </c>
      <c r="M66" s="98">
        <v>0</v>
      </c>
      <c r="N66" s="98">
        <v>76.98</v>
      </c>
      <c r="O66" s="98">
        <v>0</v>
      </c>
      <c r="P66" s="98">
        <v>1000</v>
      </c>
      <c r="Q66" s="98">
        <v>0</v>
      </c>
      <c r="R66" s="98">
        <v>0</v>
      </c>
      <c r="S66" s="98">
        <v>0</v>
      </c>
      <c r="T66" s="99">
        <v>-76.98</v>
      </c>
      <c r="U66" s="98">
        <v>0</v>
      </c>
      <c r="V66" s="98">
        <v>1000</v>
      </c>
      <c r="W66" s="98">
        <v>2000</v>
      </c>
    </row>
    <row r="67" spans="1:23" ht="14.25" customHeight="1" x14ac:dyDescent="0.25">
      <c r="A67" s="97" t="s">
        <v>68</v>
      </c>
      <c r="B67" s="142" t="s">
        <v>170</v>
      </c>
      <c r="C67" s="142" t="s">
        <v>89</v>
      </c>
      <c r="D67" s="98" t="s">
        <v>90</v>
      </c>
      <c r="E67" s="98">
        <v>3500</v>
      </c>
      <c r="F67" s="98">
        <v>500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4000</v>
      </c>
      <c r="M67" s="98">
        <v>0</v>
      </c>
      <c r="N67" s="98">
        <v>349.03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9">
        <v>-349.03</v>
      </c>
      <c r="U67" s="98">
        <v>0</v>
      </c>
      <c r="V67" s="98">
        <v>0</v>
      </c>
      <c r="W67" s="98">
        <v>4000</v>
      </c>
    </row>
    <row r="68" spans="1:23" ht="14.25" customHeight="1" x14ac:dyDescent="0.25">
      <c r="A68" s="97" t="s">
        <v>71</v>
      </c>
      <c r="B68" s="74" t="s">
        <v>171</v>
      </c>
      <c r="C68" s="142" t="s">
        <v>110</v>
      </c>
      <c r="D68" s="98" t="s">
        <v>124</v>
      </c>
      <c r="E68" s="98">
        <v>5000.1000000000004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5000.1000000000004</v>
      </c>
      <c r="M68" s="98">
        <v>0</v>
      </c>
      <c r="N68" s="98">
        <v>523.55999999999995</v>
      </c>
      <c r="O68" s="98">
        <v>0</v>
      </c>
      <c r="P68" s="98">
        <v>200</v>
      </c>
      <c r="Q68" s="99">
        <v>-0.1</v>
      </c>
      <c r="R68" s="98">
        <v>0</v>
      </c>
      <c r="S68" s="98">
        <v>0</v>
      </c>
      <c r="T68" s="99">
        <v>-523.55999999999995</v>
      </c>
      <c r="U68" s="98">
        <v>0</v>
      </c>
      <c r="V68" s="98">
        <v>199.9</v>
      </c>
      <c r="W68" s="98">
        <v>4800.2</v>
      </c>
    </row>
    <row r="69" spans="1:23" ht="14.25" customHeight="1" thickBot="1" x14ac:dyDescent="0.3">
      <c r="A69" s="122" t="s">
        <v>72</v>
      </c>
      <c r="B69" s="87" t="s">
        <v>172</v>
      </c>
      <c r="C69" s="164" t="s">
        <v>106</v>
      </c>
      <c r="D69" s="123" t="s">
        <v>90</v>
      </c>
      <c r="E69" s="123">
        <v>2499.9499999999998</v>
      </c>
      <c r="F69" s="123">
        <v>0</v>
      </c>
      <c r="G69" s="123">
        <v>0</v>
      </c>
      <c r="H69" s="123">
        <v>0</v>
      </c>
      <c r="I69" s="123">
        <v>0</v>
      </c>
      <c r="J69" s="123">
        <v>0</v>
      </c>
      <c r="K69" s="98">
        <v>0</v>
      </c>
      <c r="L69" s="123">
        <v>2499.9499999999998</v>
      </c>
      <c r="M69" s="123">
        <v>0</v>
      </c>
      <c r="N69" s="123">
        <v>7.66</v>
      </c>
      <c r="O69" s="123">
        <v>0</v>
      </c>
      <c r="P69" s="123">
        <v>0</v>
      </c>
      <c r="Q69" s="123">
        <v>0.15</v>
      </c>
      <c r="R69" s="123">
        <v>0</v>
      </c>
      <c r="S69" s="123">
        <v>0</v>
      </c>
      <c r="T69" s="124">
        <v>-7.66</v>
      </c>
      <c r="U69" s="123">
        <v>0</v>
      </c>
      <c r="V69" s="123">
        <v>0.15</v>
      </c>
      <c r="W69" s="123">
        <v>2499.8000000000002</v>
      </c>
    </row>
    <row r="70" spans="1:23" ht="14.25" customHeight="1" x14ac:dyDescent="0.25">
      <c r="A70" s="209" t="s">
        <v>48</v>
      </c>
      <c r="B70" s="210"/>
      <c r="C70" s="210"/>
      <c r="D70" s="211"/>
      <c r="E70" s="138">
        <v>121266.47</v>
      </c>
      <c r="F70" s="138">
        <v>3000</v>
      </c>
      <c r="G70" s="138">
        <v>565.33000000000004</v>
      </c>
      <c r="H70" s="138">
        <v>4232</v>
      </c>
      <c r="I70" s="138">
        <v>2639.74</v>
      </c>
      <c r="J70" s="138">
        <v>881.43</v>
      </c>
      <c r="K70" s="139">
        <f>SUM(K38:K69)</f>
        <v>0</v>
      </c>
      <c r="L70" s="138">
        <v>132584.97</v>
      </c>
      <c r="M70" s="138">
        <v>-143.37</v>
      </c>
      <c r="N70" s="138">
        <v>11205.12</v>
      </c>
      <c r="O70" s="138">
        <v>282.66000000000003</v>
      </c>
      <c r="P70" s="138">
        <v>12135</v>
      </c>
      <c r="Q70" s="138">
        <v>0.47</v>
      </c>
      <c r="R70" s="138">
        <v>1554.63</v>
      </c>
      <c r="S70" s="138">
        <v>847.98</v>
      </c>
      <c r="T70" s="138">
        <v>-11205.12</v>
      </c>
      <c r="U70" s="138">
        <v>4554</v>
      </c>
      <c r="V70" s="138">
        <v>19231.37</v>
      </c>
      <c r="W70" s="138">
        <v>113353.60000000001</v>
      </c>
    </row>
    <row r="71" spans="1:23" ht="23.25" customHeight="1" thickBot="1" x14ac:dyDescent="0.3">
      <c r="A71" s="188" t="s">
        <v>178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 t="s">
        <v>178</v>
      </c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</row>
    <row r="72" spans="1:23" ht="18.75" thickBot="1" x14ac:dyDescent="0.3">
      <c r="A72" s="93" t="s">
        <v>0</v>
      </c>
      <c r="B72" s="94" t="s">
        <v>1</v>
      </c>
      <c r="C72" s="94" t="s">
        <v>79</v>
      </c>
      <c r="D72" s="94" t="s">
        <v>80</v>
      </c>
      <c r="E72" s="94" t="s">
        <v>2</v>
      </c>
      <c r="F72" s="94" t="s">
        <v>56</v>
      </c>
      <c r="G72" s="94" t="s">
        <v>3</v>
      </c>
      <c r="H72" s="94" t="s">
        <v>4</v>
      </c>
      <c r="I72" s="94" t="s">
        <v>5</v>
      </c>
      <c r="J72" s="94" t="s">
        <v>69</v>
      </c>
      <c r="K72" s="94" t="s">
        <v>6</v>
      </c>
      <c r="L72" s="95" t="s">
        <v>194</v>
      </c>
      <c r="M72" s="94" t="s">
        <v>8</v>
      </c>
      <c r="N72" s="94" t="s">
        <v>9</v>
      </c>
      <c r="O72" s="94" t="s">
        <v>191</v>
      </c>
      <c r="P72" s="94" t="s">
        <v>73</v>
      </c>
      <c r="Q72" s="94" t="s">
        <v>180</v>
      </c>
      <c r="R72" s="94" t="s">
        <v>13</v>
      </c>
      <c r="S72" s="94" t="s">
        <v>14</v>
      </c>
      <c r="T72" s="94" t="s">
        <v>17</v>
      </c>
      <c r="U72" s="94" t="s">
        <v>63</v>
      </c>
      <c r="V72" s="95" t="s">
        <v>18</v>
      </c>
      <c r="W72" s="96" t="s">
        <v>19</v>
      </c>
    </row>
    <row r="73" spans="1:23" ht="14.25" customHeight="1" x14ac:dyDescent="0.25">
      <c r="A73" s="125" t="s">
        <v>20</v>
      </c>
      <c r="B73" s="112" t="s">
        <v>126</v>
      </c>
      <c r="C73" s="83" t="s">
        <v>81</v>
      </c>
      <c r="D73" s="83" t="s">
        <v>82</v>
      </c>
      <c r="E73" s="84">
        <f>E3+E38</f>
        <v>9534.2999999999993</v>
      </c>
      <c r="F73" s="84">
        <f t="shared" ref="F73:M73" si="0">F3+F38</f>
        <v>0</v>
      </c>
      <c r="G73" s="84">
        <f t="shared" si="0"/>
        <v>190.68</v>
      </c>
      <c r="H73" s="84">
        <f t="shared" si="0"/>
        <v>1058</v>
      </c>
      <c r="I73" s="84">
        <f t="shared" si="0"/>
        <v>849.02</v>
      </c>
      <c r="J73" s="84">
        <f t="shared" si="0"/>
        <v>0</v>
      </c>
      <c r="K73" s="84">
        <f t="shared" si="0"/>
        <v>0</v>
      </c>
      <c r="L73" s="84">
        <f t="shared" si="0"/>
        <v>11632</v>
      </c>
      <c r="M73" s="84">
        <f t="shared" si="0"/>
        <v>0</v>
      </c>
      <c r="N73" s="84">
        <f t="shared" ref="N73:W73" si="1">N3+N38</f>
        <v>1390.06</v>
      </c>
      <c r="O73" s="84">
        <f t="shared" si="1"/>
        <v>95.34</v>
      </c>
      <c r="P73" s="84">
        <f t="shared" si="1"/>
        <v>3080</v>
      </c>
      <c r="Q73" s="84">
        <f t="shared" si="1"/>
        <v>0.06</v>
      </c>
      <c r="R73" s="84">
        <f t="shared" si="1"/>
        <v>524.38</v>
      </c>
      <c r="S73" s="84">
        <f t="shared" si="1"/>
        <v>286.02</v>
      </c>
      <c r="T73" s="84">
        <f t="shared" si="1"/>
        <v>-1390.06</v>
      </c>
      <c r="U73" s="84">
        <f t="shared" si="1"/>
        <v>0</v>
      </c>
      <c r="V73" s="84">
        <f t="shared" si="1"/>
        <v>3985.8</v>
      </c>
      <c r="W73" s="84">
        <f t="shared" si="1"/>
        <v>7646.2</v>
      </c>
    </row>
    <row r="74" spans="1:23" ht="14.25" customHeight="1" x14ac:dyDescent="0.25">
      <c r="A74" s="97" t="s">
        <v>21</v>
      </c>
      <c r="B74" s="113" t="s">
        <v>127</v>
      </c>
      <c r="C74" s="74" t="s">
        <v>83</v>
      </c>
      <c r="D74" s="74" t="s">
        <v>82</v>
      </c>
      <c r="E74" s="75">
        <f t="shared" ref="E74:M74" si="2">E4+E39</f>
        <v>8814.2999999999993</v>
      </c>
      <c r="F74" s="75">
        <f t="shared" si="2"/>
        <v>0</v>
      </c>
      <c r="G74" s="75">
        <f t="shared" si="2"/>
        <v>176.28</v>
      </c>
      <c r="H74" s="75">
        <f t="shared" si="2"/>
        <v>1058</v>
      </c>
      <c r="I74" s="75">
        <f t="shared" si="2"/>
        <v>758.18</v>
      </c>
      <c r="J74" s="75">
        <f t="shared" si="2"/>
        <v>1762.86</v>
      </c>
      <c r="K74" s="75">
        <f t="shared" si="2"/>
        <v>0</v>
      </c>
      <c r="L74" s="75">
        <f t="shared" si="2"/>
        <v>12569.62</v>
      </c>
      <c r="M74" s="75">
        <f t="shared" si="2"/>
        <v>0</v>
      </c>
      <c r="N74" s="75">
        <f t="shared" ref="N74:W74" si="3">N4+N39</f>
        <v>1213.8</v>
      </c>
      <c r="O74" s="75">
        <f t="shared" si="3"/>
        <v>88.14</v>
      </c>
      <c r="P74" s="75">
        <f t="shared" si="3"/>
        <v>1700</v>
      </c>
      <c r="Q74" s="75">
        <f t="shared" si="3"/>
        <v>8.0000000000000016E-2</v>
      </c>
      <c r="R74" s="75">
        <f t="shared" si="3"/>
        <v>484.78</v>
      </c>
      <c r="S74" s="75">
        <f t="shared" si="3"/>
        <v>264.42</v>
      </c>
      <c r="T74" s="75">
        <f t="shared" si="3"/>
        <v>-1213.8</v>
      </c>
      <c r="U74" s="75">
        <f t="shared" si="3"/>
        <v>3200</v>
      </c>
      <c r="V74" s="75">
        <f t="shared" si="3"/>
        <v>5737.42</v>
      </c>
      <c r="W74" s="75">
        <f t="shared" si="3"/>
        <v>6832.2</v>
      </c>
    </row>
    <row r="75" spans="1:23" ht="14.25" customHeight="1" x14ac:dyDescent="0.25">
      <c r="A75" s="97" t="s">
        <v>22</v>
      </c>
      <c r="B75" s="113" t="s">
        <v>128</v>
      </c>
      <c r="C75" s="74" t="s">
        <v>84</v>
      </c>
      <c r="D75" s="74" t="s">
        <v>82</v>
      </c>
      <c r="E75" s="75">
        <f t="shared" ref="E75:M75" si="4">E5+E40</f>
        <v>6094.64</v>
      </c>
      <c r="F75" s="75">
        <f t="shared" si="4"/>
        <v>0</v>
      </c>
      <c r="G75" s="75">
        <f t="shared" si="4"/>
        <v>121.9</v>
      </c>
      <c r="H75" s="75">
        <f t="shared" si="4"/>
        <v>1058</v>
      </c>
      <c r="I75" s="75">
        <f t="shared" si="4"/>
        <v>576.52</v>
      </c>
      <c r="J75" s="75">
        <f t="shared" si="4"/>
        <v>0</v>
      </c>
      <c r="K75" s="75">
        <f t="shared" si="4"/>
        <v>0</v>
      </c>
      <c r="L75" s="75">
        <f t="shared" si="4"/>
        <v>7851.06</v>
      </c>
      <c r="M75" s="75">
        <f t="shared" si="4"/>
        <v>0</v>
      </c>
      <c r="N75" s="75">
        <f t="shared" ref="N75:W75" si="5">N5+N40</f>
        <v>674.22</v>
      </c>
      <c r="O75" s="75">
        <f t="shared" si="5"/>
        <v>60.94</v>
      </c>
      <c r="P75" s="75">
        <f t="shared" si="5"/>
        <v>2510</v>
      </c>
      <c r="Q75" s="75">
        <f t="shared" si="5"/>
        <v>0.08</v>
      </c>
      <c r="R75" s="75">
        <f t="shared" si="5"/>
        <v>335.2</v>
      </c>
      <c r="S75" s="75">
        <f t="shared" si="5"/>
        <v>182.84</v>
      </c>
      <c r="T75" s="75">
        <f t="shared" si="5"/>
        <v>-674.22</v>
      </c>
      <c r="U75" s="75">
        <f t="shared" si="5"/>
        <v>0</v>
      </c>
      <c r="V75" s="75">
        <f t="shared" si="5"/>
        <v>3089.06</v>
      </c>
      <c r="W75" s="75">
        <f t="shared" si="5"/>
        <v>4762</v>
      </c>
    </row>
    <row r="76" spans="1:23" ht="14.25" customHeight="1" x14ac:dyDescent="0.25">
      <c r="A76" s="97" t="s">
        <v>65</v>
      </c>
      <c r="B76" s="141" t="s">
        <v>169</v>
      </c>
      <c r="C76" s="142" t="s">
        <v>111</v>
      </c>
      <c r="D76" s="142" t="s">
        <v>86</v>
      </c>
      <c r="E76" s="75">
        <f t="shared" ref="E76:M76" si="6">E6+E41</f>
        <v>8097.9</v>
      </c>
      <c r="F76" s="75">
        <f t="shared" si="6"/>
        <v>0</v>
      </c>
      <c r="G76" s="75">
        <f t="shared" si="6"/>
        <v>161.96</v>
      </c>
      <c r="H76" s="75">
        <f t="shared" si="6"/>
        <v>1058</v>
      </c>
      <c r="I76" s="75">
        <f t="shared" si="6"/>
        <v>1153.04</v>
      </c>
      <c r="J76" s="75">
        <f t="shared" si="6"/>
        <v>0</v>
      </c>
      <c r="K76" s="75">
        <f t="shared" si="6"/>
        <v>510</v>
      </c>
      <c r="L76" s="75">
        <f t="shared" si="6"/>
        <v>10980.9</v>
      </c>
      <c r="M76" s="75">
        <f t="shared" si="6"/>
        <v>0</v>
      </c>
      <c r="N76" s="75">
        <f t="shared" ref="N76:W76" si="7">N6+N41</f>
        <v>1251</v>
      </c>
      <c r="O76" s="75">
        <f t="shared" si="7"/>
        <v>80.98</v>
      </c>
      <c r="P76" s="75">
        <f t="shared" si="7"/>
        <v>0</v>
      </c>
      <c r="Q76" s="75">
        <f t="shared" si="7"/>
        <v>0</v>
      </c>
      <c r="R76" s="75">
        <f t="shared" si="7"/>
        <v>445.38</v>
      </c>
      <c r="S76" s="75">
        <f t="shared" si="7"/>
        <v>242.94</v>
      </c>
      <c r="T76" s="75">
        <f t="shared" si="7"/>
        <v>-1251</v>
      </c>
      <c r="U76" s="75">
        <f t="shared" si="7"/>
        <v>0</v>
      </c>
      <c r="V76" s="75">
        <f t="shared" si="7"/>
        <v>769.3</v>
      </c>
      <c r="W76" s="75">
        <f t="shared" si="7"/>
        <v>10211.6</v>
      </c>
    </row>
    <row r="77" spans="1:23" ht="14.25" customHeight="1" x14ac:dyDescent="0.25">
      <c r="A77" s="97" t="s">
        <v>23</v>
      </c>
      <c r="B77" s="113" t="s">
        <v>129</v>
      </c>
      <c r="C77" s="74" t="s">
        <v>85</v>
      </c>
      <c r="D77" s="74" t="s">
        <v>86</v>
      </c>
      <c r="E77" s="75">
        <f t="shared" ref="E77:M77" si="8">E7+E42</f>
        <v>6346.8</v>
      </c>
      <c r="F77" s="75">
        <f t="shared" si="8"/>
        <v>0</v>
      </c>
      <c r="G77" s="75">
        <f t="shared" si="8"/>
        <v>126.94</v>
      </c>
      <c r="H77" s="75">
        <f t="shared" si="8"/>
        <v>1058</v>
      </c>
      <c r="I77" s="75">
        <f t="shared" si="8"/>
        <v>576.52</v>
      </c>
      <c r="J77" s="75">
        <f t="shared" si="8"/>
        <v>0</v>
      </c>
      <c r="K77" s="75">
        <f t="shared" si="8"/>
        <v>530</v>
      </c>
      <c r="L77" s="75">
        <f t="shared" si="8"/>
        <v>8638.26</v>
      </c>
      <c r="M77" s="75">
        <f t="shared" si="8"/>
        <v>0</v>
      </c>
      <c r="N77" s="75">
        <f t="shared" ref="N77:W77" si="9">N7+N42</f>
        <v>806.71</v>
      </c>
      <c r="O77" s="75">
        <f t="shared" si="9"/>
        <v>63.46</v>
      </c>
      <c r="P77" s="75">
        <f t="shared" si="9"/>
        <v>0</v>
      </c>
      <c r="Q77" s="75">
        <f t="shared" si="9"/>
        <v>0.12</v>
      </c>
      <c r="R77" s="75">
        <f t="shared" si="9"/>
        <v>349.08</v>
      </c>
      <c r="S77" s="75">
        <f t="shared" si="9"/>
        <v>190.4</v>
      </c>
      <c r="T77" s="75">
        <f t="shared" si="9"/>
        <v>-806.71</v>
      </c>
      <c r="U77" s="75">
        <f t="shared" si="9"/>
        <v>0</v>
      </c>
      <c r="V77" s="75">
        <f t="shared" si="9"/>
        <v>603.05999999999995</v>
      </c>
      <c r="W77" s="75">
        <f t="shared" si="9"/>
        <v>8035.2000000000007</v>
      </c>
    </row>
    <row r="78" spans="1:23" ht="14.25" customHeight="1" x14ac:dyDescent="0.25">
      <c r="A78" s="97" t="s">
        <v>24</v>
      </c>
      <c r="B78" s="113" t="s">
        <v>130</v>
      </c>
      <c r="C78" s="74" t="s">
        <v>87</v>
      </c>
      <c r="D78" s="74" t="s">
        <v>86</v>
      </c>
      <c r="E78" s="75">
        <f t="shared" ref="E78:M78" si="10">E8+E43</f>
        <v>7179</v>
      </c>
      <c r="F78" s="75">
        <f t="shared" si="10"/>
        <v>0</v>
      </c>
      <c r="G78" s="75">
        <f t="shared" si="10"/>
        <v>143.58000000000001</v>
      </c>
      <c r="H78" s="75">
        <f t="shared" si="10"/>
        <v>1058</v>
      </c>
      <c r="I78" s="75">
        <f t="shared" si="10"/>
        <v>576.52</v>
      </c>
      <c r="J78" s="75">
        <f t="shared" si="10"/>
        <v>0</v>
      </c>
      <c r="K78" s="75">
        <f t="shared" si="10"/>
        <v>0</v>
      </c>
      <c r="L78" s="75">
        <f t="shared" si="10"/>
        <v>8957.1</v>
      </c>
      <c r="M78" s="75">
        <f t="shared" si="10"/>
        <v>0</v>
      </c>
      <c r="N78" s="75">
        <f t="shared" ref="N78:W78" si="11">N8+N43</f>
        <v>860.2</v>
      </c>
      <c r="O78" s="75">
        <f t="shared" si="11"/>
        <v>71.8</v>
      </c>
      <c r="P78" s="75">
        <f t="shared" si="11"/>
        <v>2420</v>
      </c>
      <c r="Q78" s="75">
        <f t="shared" si="11"/>
        <v>8.0000000000000016E-2</v>
      </c>
      <c r="R78" s="75">
        <f t="shared" si="11"/>
        <v>394.84</v>
      </c>
      <c r="S78" s="75">
        <f t="shared" si="11"/>
        <v>215.38</v>
      </c>
      <c r="T78" s="75">
        <f t="shared" si="11"/>
        <v>-860.2</v>
      </c>
      <c r="U78" s="75">
        <f t="shared" si="11"/>
        <v>1212</v>
      </c>
      <c r="V78" s="75">
        <f t="shared" si="11"/>
        <v>4314.1000000000004</v>
      </c>
      <c r="W78" s="75">
        <f t="shared" si="11"/>
        <v>4643</v>
      </c>
    </row>
    <row r="79" spans="1:23" ht="14.25" customHeight="1" x14ac:dyDescent="0.25">
      <c r="A79" s="97" t="s">
        <v>25</v>
      </c>
      <c r="B79" s="113" t="s">
        <v>131</v>
      </c>
      <c r="C79" s="74" t="s">
        <v>87</v>
      </c>
      <c r="D79" s="74" t="s">
        <v>86</v>
      </c>
      <c r="E79" s="75">
        <f t="shared" ref="E79:M79" si="12">E9+E44</f>
        <v>6141.6</v>
      </c>
      <c r="F79" s="75">
        <f t="shared" si="12"/>
        <v>0</v>
      </c>
      <c r="G79" s="75">
        <f t="shared" si="12"/>
        <v>122.84</v>
      </c>
      <c r="H79" s="75">
        <f t="shared" si="12"/>
        <v>1058</v>
      </c>
      <c r="I79" s="75">
        <f t="shared" si="12"/>
        <v>394.84</v>
      </c>
      <c r="J79" s="75">
        <f t="shared" si="12"/>
        <v>0</v>
      </c>
      <c r="K79" s="75">
        <f t="shared" si="12"/>
        <v>450</v>
      </c>
      <c r="L79" s="75">
        <f t="shared" si="12"/>
        <v>8167.2800000000007</v>
      </c>
      <c r="M79" s="75">
        <f t="shared" si="12"/>
        <v>0</v>
      </c>
      <c r="N79" s="75">
        <f t="shared" ref="N79:W79" si="13">N9+N44</f>
        <v>726.06</v>
      </c>
      <c r="O79" s="75">
        <f t="shared" si="13"/>
        <v>61.42</v>
      </c>
      <c r="P79" s="75">
        <f t="shared" si="13"/>
        <v>1920</v>
      </c>
      <c r="Q79" s="75">
        <f t="shared" si="13"/>
        <v>3.9999999999999994E-2</v>
      </c>
      <c r="R79" s="75">
        <f t="shared" si="13"/>
        <v>337.78</v>
      </c>
      <c r="S79" s="75">
        <f t="shared" si="13"/>
        <v>184.24</v>
      </c>
      <c r="T79" s="75">
        <f t="shared" si="13"/>
        <v>-726.06</v>
      </c>
      <c r="U79" s="75">
        <f t="shared" si="13"/>
        <v>0</v>
      </c>
      <c r="V79" s="75">
        <f t="shared" si="13"/>
        <v>2503.48</v>
      </c>
      <c r="W79" s="75">
        <f t="shared" si="13"/>
        <v>5663.8</v>
      </c>
    </row>
    <row r="80" spans="1:23" ht="14.25" customHeight="1" x14ac:dyDescent="0.25">
      <c r="A80" s="97" t="s">
        <v>26</v>
      </c>
      <c r="B80" s="113" t="s">
        <v>132</v>
      </c>
      <c r="C80" s="74" t="s">
        <v>120</v>
      </c>
      <c r="D80" s="74" t="s">
        <v>88</v>
      </c>
      <c r="E80" s="75">
        <f t="shared" ref="E80:M80" si="14">E10+E45</f>
        <v>4323.8999999999996</v>
      </c>
      <c r="F80" s="75">
        <f t="shared" si="14"/>
        <v>0</v>
      </c>
      <c r="G80" s="75">
        <f t="shared" si="14"/>
        <v>86.48</v>
      </c>
      <c r="H80" s="75">
        <f t="shared" si="14"/>
        <v>1058</v>
      </c>
      <c r="I80" s="75">
        <f t="shared" si="14"/>
        <v>394.84</v>
      </c>
      <c r="J80" s="75">
        <f t="shared" si="14"/>
        <v>0</v>
      </c>
      <c r="K80" s="75">
        <f t="shared" si="14"/>
        <v>795</v>
      </c>
      <c r="L80" s="75">
        <f t="shared" si="14"/>
        <v>6658.22</v>
      </c>
      <c r="M80" s="75">
        <f t="shared" si="14"/>
        <v>0</v>
      </c>
      <c r="N80" s="75">
        <f t="shared" ref="N80:W80" si="15">N10+N45</f>
        <v>374.83000000000004</v>
      </c>
      <c r="O80" s="75">
        <f t="shared" si="15"/>
        <v>43.24</v>
      </c>
      <c r="P80" s="75">
        <f t="shared" si="15"/>
        <v>0</v>
      </c>
      <c r="Q80" s="75">
        <f t="shared" si="15"/>
        <v>0.04</v>
      </c>
      <c r="R80" s="75">
        <f t="shared" si="15"/>
        <v>237.82</v>
      </c>
      <c r="S80" s="75">
        <f t="shared" si="15"/>
        <v>129.72</v>
      </c>
      <c r="T80" s="75">
        <f t="shared" si="15"/>
        <v>-374.83000000000004</v>
      </c>
      <c r="U80" s="75">
        <f t="shared" si="15"/>
        <v>0</v>
      </c>
      <c r="V80" s="75">
        <f t="shared" si="15"/>
        <v>410.82</v>
      </c>
      <c r="W80" s="75">
        <f t="shared" si="15"/>
        <v>6247.4</v>
      </c>
    </row>
    <row r="81" spans="1:23" ht="14.25" customHeight="1" x14ac:dyDescent="0.25">
      <c r="A81" s="97" t="s">
        <v>27</v>
      </c>
      <c r="B81" s="113" t="s">
        <v>133</v>
      </c>
      <c r="C81" s="74" t="s">
        <v>89</v>
      </c>
      <c r="D81" s="74" t="s">
        <v>90</v>
      </c>
      <c r="E81" s="75">
        <f t="shared" ref="E81:M81" si="16">E11+E46</f>
        <v>6999.9</v>
      </c>
      <c r="F81" s="75">
        <f t="shared" si="16"/>
        <v>0</v>
      </c>
      <c r="G81" s="75">
        <f t="shared" si="16"/>
        <v>0</v>
      </c>
      <c r="H81" s="75">
        <f t="shared" si="16"/>
        <v>0</v>
      </c>
      <c r="I81" s="75">
        <f t="shared" si="16"/>
        <v>0</v>
      </c>
      <c r="J81" s="75">
        <f t="shared" si="16"/>
        <v>0</v>
      </c>
      <c r="K81" s="75">
        <f t="shared" si="16"/>
        <v>0</v>
      </c>
      <c r="L81" s="75">
        <f t="shared" si="16"/>
        <v>6999.9</v>
      </c>
      <c r="M81" s="75">
        <f t="shared" si="16"/>
        <v>0</v>
      </c>
      <c r="N81" s="75">
        <f t="shared" ref="N81:W81" si="17">N11+N46</f>
        <v>303.3</v>
      </c>
      <c r="O81" s="75">
        <f t="shared" si="17"/>
        <v>0</v>
      </c>
      <c r="P81" s="75">
        <f t="shared" si="17"/>
        <v>0</v>
      </c>
      <c r="Q81" s="75">
        <f t="shared" si="17"/>
        <v>-0.1</v>
      </c>
      <c r="R81" s="75">
        <f t="shared" si="17"/>
        <v>0</v>
      </c>
      <c r="S81" s="75">
        <f t="shared" si="17"/>
        <v>0</v>
      </c>
      <c r="T81" s="75">
        <f t="shared" si="17"/>
        <v>-303.3</v>
      </c>
      <c r="U81" s="75">
        <f t="shared" si="17"/>
        <v>0</v>
      </c>
      <c r="V81" s="75">
        <f t="shared" si="17"/>
        <v>-0.1</v>
      </c>
      <c r="W81" s="75">
        <f t="shared" si="17"/>
        <v>7000</v>
      </c>
    </row>
    <row r="82" spans="1:23" ht="14.25" customHeight="1" x14ac:dyDescent="0.25">
      <c r="A82" s="97" t="s">
        <v>28</v>
      </c>
      <c r="B82" s="113" t="s">
        <v>134</v>
      </c>
      <c r="C82" s="74" t="s">
        <v>91</v>
      </c>
      <c r="D82" s="74" t="s">
        <v>86</v>
      </c>
      <c r="E82" s="75">
        <f t="shared" ref="E82:M82" si="18">E12+E47</f>
        <v>7000.2</v>
      </c>
      <c r="F82" s="75">
        <f t="shared" si="18"/>
        <v>0</v>
      </c>
      <c r="G82" s="75">
        <f t="shared" si="18"/>
        <v>0</v>
      </c>
      <c r="H82" s="75">
        <f t="shared" si="18"/>
        <v>0</v>
      </c>
      <c r="I82" s="75">
        <f t="shared" si="18"/>
        <v>0</v>
      </c>
      <c r="J82" s="75">
        <f t="shared" si="18"/>
        <v>0</v>
      </c>
      <c r="K82" s="75">
        <f t="shared" si="18"/>
        <v>0</v>
      </c>
      <c r="L82" s="75">
        <f t="shared" si="18"/>
        <v>7000.2</v>
      </c>
      <c r="M82" s="75">
        <f t="shared" si="18"/>
        <v>0</v>
      </c>
      <c r="N82" s="75">
        <f t="shared" ref="N82:W82" si="19">N12+N47</f>
        <v>303.33999999999997</v>
      </c>
      <c r="O82" s="75">
        <f t="shared" si="19"/>
        <v>0</v>
      </c>
      <c r="P82" s="75">
        <f t="shared" si="19"/>
        <v>0</v>
      </c>
      <c r="Q82" s="75">
        <f t="shared" si="19"/>
        <v>0</v>
      </c>
      <c r="R82" s="75">
        <f t="shared" si="19"/>
        <v>0</v>
      </c>
      <c r="S82" s="75">
        <f t="shared" si="19"/>
        <v>0</v>
      </c>
      <c r="T82" s="75">
        <f t="shared" si="19"/>
        <v>-303.33999999999997</v>
      </c>
      <c r="U82" s="75">
        <f t="shared" si="19"/>
        <v>0</v>
      </c>
      <c r="V82" s="75">
        <f t="shared" si="19"/>
        <v>0</v>
      </c>
      <c r="W82" s="75">
        <f t="shared" si="19"/>
        <v>7000.2</v>
      </c>
    </row>
    <row r="83" spans="1:23" ht="14.25" customHeight="1" x14ac:dyDescent="0.25">
      <c r="A83" s="97" t="s">
        <v>29</v>
      </c>
      <c r="B83" s="113" t="s">
        <v>135</v>
      </c>
      <c r="C83" s="74" t="s">
        <v>92</v>
      </c>
      <c r="D83" s="74" t="s">
        <v>93</v>
      </c>
      <c r="E83" s="75">
        <f t="shared" ref="E83:M83" si="20">E13+E48</f>
        <v>5000.1000000000004</v>
      </c>
      <c r="F83" s="75">
        <f t="shared" si="20"/>
        <v>0</v>
      </c>
      <c r="G83" s="75">
        <f t="shared" si="20"/>
        <v>0</v>
      </c>
      <c r="H83" s="75">
        <f t="shared" si="20"/>
        <v>0</v>
      </c>
      <c r="I83" s="75">
        <f t="shared" si="20"/>
        <v>0</v>
      </c>
      <c r="J83" s="75">
        <f t="shared" si="20"/>
        <v>0</v>
      </c>
      <c r="K83" s="75">
        <f t="shared" si="20"/>
        <v>0</v>
      </c>
      <c r="L83" s="75">
        <f t="shared" si="20"/>
        <v>5000.1000000000004</v>
      </c>
      <c r="M83" s="75">
        <f t="shared" si="20"/>
        <v>0</v>
      </c>
      <c r="N83" s="75">
        <f t="shared" ref="N83:W83" si="21">N13+N48</f>
        <v>15.34</v>
      </c>
      <c r="O83" s="75">
        <f t="shared" si="21"/>
        <v>0</v>
      </c>
      <c r="P83" s="75">
        <f t="shared" si="21"/>
        <v>0</v>
      </c>
      <c r="Q83" s="75">
        <f t="shared" si="21"/>
        <v>-9.9999999999999992E-2</v>
      </c>
      <c r="R83" s="75">
        <f t="shared" si="21"/>
        <v>0</v>
      </c>
      <c r="S83" s="75">
        <f t="shared" si="21"/>
        <v>0</v>
      </c>
      <c r="T83" s="75">
        <f t="shared" si="21"/>
        <v>-15.34</v>
      </c>
      <c r="U83" s="75">
        <f t="shared" si="21"/>
        <v>0</v>
      </c>
      <c r="V83" s="75">
        <f t="shared" si="21"/>
        <v>-9.9999999999999992E-2</v>
      </c>
      <c r="W83" s="75">
        <f t="shared" si="21"/>
        <v>5000.2</v>
      </c>
    </row>
    <row r="84" spans="1:23" ht="14.25" customHeight="1" x14ac:dyDescent="0.25">
      <c r="A84" s="97" t="s">
        <v>34</v>
      </c>
      <c r="B84" s="74" t="s">
        <v>140</v>
      </c>
      <c r="C84" s="74" t="s">
        <v>100</v>
      </c>
      <c r="D84" s="74" t="s">
        <v>88</v>
      </c>
      <c r="E84" s="75">
        <f t="shared" ref="E84:M84" si="22">E14+E49</f>
        <v>4999.8</v>
      </c>
      <c r="F84" s="75">
        <f t="shared" si="22"/>
        <v>0</v>
      </c>
      <c r="G84" s="75">
        <f t="shared" si="22"/>
        <v>0</v>
      </c>
      <c r="H84" s="75">
        <f t="shared" si="22"/>
        <v>0</v>
      </c>
      <c r="I84" s="75">
        <f t="shared" si="22"/>
        <v>0</v>
      </c>
      <c r="J84" s="75">
        <f t="shared" si="22"/>
        <v>0</v>
      </c>
      <c r="K84" s="75">
        <f t="shared" si="22"/>
        <v>0</v>
      </c>
      <c r="L84" s="75">
        <f t="shared" si="22"/>
        <v>4999.8</v>
      </c>
      <c r="M84" s="75">
        <f t="shared" si="22"/>
        <v>0</v>
      </c>
      <c r="N84" s="75">
        <f t="shared" ref="N84:W84" si="23">N14+N49</f>
        <v>15.3</v>
      </c>
      <c r="O84" s="75">
        <f t="shared" si="23"/>
        <v>0</v>
      </c>
      <c r="P84" s="75">
        <f t="shared" si="23"/>
        <v>900</v>
      </c>
      <c r="Q84" s="75">
        <f t="shared" si="23"/>
        <v>0</v>
      </c>
      <c r="R84" s="75">
        <f t="shared" si="23"/>
        <v>0</v>
      </c>
      <c r="S84" s="75">
        <f t="shared" si="23"/>
        <v>0</v>
      </c>
      <c r="T84" s="75">
        <f t="shared" si="23"/>
        <v>-15.3</v>
      </c>
      <c r="U84" s="75">
        <f t="shared" si="23"/>
        <v>0</v>
      </c>
      <c r="V84" s="75">
        <f t="shared" si="23"/>
        <v>900</v>
      </c>
      <c r="W84" s="75">
        <f t="shared" si="23"/>
        <v>4099.8</v>
      </c>
    </row>
    <row r="85" spans="1:23" ht="14.25" customHeight="1" x14ac:dyDescent="0.25">
      <c r="A85" s="97" t="s">
        <v>36</v>
      </c>
      <c r="B85" s="74" t="s">
        <v>142</v>
      </c>
      <c r="C85" s="74" t="s">
        <v>102</v>
      </c>
      <c r="D85" s="74" t="s">
        <v>103</v>
      </c>
      <c r="E85" s="75">
        <f t="shared" ref="E85:M85" si="24">E15+E50</f>
        <v>8000.1</v>
      </c>
      <c r="F85" s="75">
        <f t="shared" si="24"/>
        <v>1000</v>
      </c>
      <c r="G85" s="75">
        <f t="shared" si="24"/>
        <v>0</v>
      </c>
      <c r="H85" s="75">
        <f t="shared" si="24"/>
        <v>0</v>
      </c>
      <c r="I85" s="75">
        <f t="shared" si="24"/>
        <v>0</v>
      </c>
      <c r="J85" s="75">
        <f t="shared" si="24"/>
        <v>0</v>
      </c>
      <c r="K85" s="75">
        <f t="shared" si="24"/>
        <v>0</v>
      </c>
      <c r="L85" s="75">
        <f t="shared" si="24"/>
        <v>9000.1</v>
      </c>
      <c r="M85" s="75">
        <f t="shared" si="24"/>
        <v>0</v>
      </c>
      <c r="N85" s="75">
        <f t="shared" ref="N85:W85" si="25">N15+N50</f>
        <v>867.9</v>
      </c>
      <c r="O85" s="75">
        <f t="shared" si="25"/>
        <v>0</v>
      </c>
      <c r="P85" s="75">
        <f t="shared" si="25"/>
        <v>0</v>
      </c>
      <c r="Q85" s="75">
        <f t="shared" si="25"/>
        <v>-9.9999999999999992E-2</v>
      </c>
      <c r="R85" s="75">
        <f t="shared" si="25"/>
        <v>0</v>
      </c>
      <c r="S85" s="75">
        <f t="shared" si="25"/>
        <v>0</v>
      </c>
      <c r="T85" s="75">
        <f t="shared" si="25"/>
        <v>-867.9</v>
      </c>
      <c r="U85" s="75">
        <f t="shared" si="25"/>
        <v>0</v>
      </c>
      <c r="V85" s="75">
        <f t="shared" si="25"/>
        <v>-9.9999999999999992E-2</v>
      </c>
      <c r="W85" s="75">
        <f t="shared" si="25"/>
        <v>9000.2000000000007</v>
      </c>
    </row>
    <row r="86" spans="1:23" ht="14.25" customHeight="1" x14ac:dyDescent="0.25">
      <c r="A86" s="97" t="s">
        <v>37</v>
      </c>
      <c r="B86" s="74" t="s">
        <v>143</v>
      </c>
      <c r="C86" s="74" t="s">
        <v>121</v>
      </c>
      <c r="D86" s="74" t="s">
        <v>86</v>
      </c>
      <c r="E86" s="75">
        <f t="shared" ref="E86:M86" si="26">E16+E51</f>
        <v>8000</v>
      </c>
      <c r="F86" s="75">
        <f t="shared" si="26"/>
        <v>1000</v>
      </c>
      <c r="G86" s="75">
        <f t="shared" si="26"/>
        <v>0</v>
      </c>
      <c r="H86" s="75">
        <f t="shared" si="26"/>
        <v>0</v>
      </c>
      <c r="I86" s="75">
        <f t="shared" si="26"/>
        <v>0</v>
      </c>
      <c r="J86" s="75">
        <f t="shared" si="26"/>
        <v>0</v>
      </c>
      <c r="K86" s="75">
        <f t="shared" si="26"/>
        <v>0</v>
      </c>
      <c r="L86" s="75">
        <f t="shared" si="26"/>
        <v>9000</v>
      </c>
      <c r="M86" s="75">
        <f t="shared" si="26"/>
        <v>0</v>
      </c>
      <c r="N86" s="75">
        <f t="shared" ref="N86:W86" si="27">N16+N51</f>
        <v>867.88</v>
      </c>
      <c r="O86" s="75">
        <f t="shared" si="27"/>
        <v>0</v>
      </c>
      <c r="P86" s="75">
        <f t="shared" si="27"/>
        <v>0</v>
      </c>
      <c r="Q86" s="75">
        <f t="shared" si="27"/>
        <v>0</v>
      </c>
      <c r="R86" s="75">
        <f t="shared" si="27"/>
        <v>0</v>
      </c>
      <c r="S86" s="75">
        <f t="shared" si="27"/>
        <v>0</v>
      </c>
      <c r="T86" s="75">
        <f t="shared" si="27"/>
        <v>-867.88</v>
      </c>
      <c r="U86" s="75">
        <f t="shared" si="27"/>
        <v>0</v>
      </c>
      <c r="V86" s="75">
        <f t="shared" si="27"/>
        <v>0</v>
      </c>
      <c r="W86" s="75">
        <f t="shared" si="27"/>
        <v>9000</v>
      </c>
    </row>
    <row r="87" spans="1:23" ht="14.25" customHeight="1" x14ac:dyDescent="0.25">
      <c r="A87" s="97" t="s">
        <v>39</v>
      </c>
      <c r="B87" s="74" t="s">
        <v>145</v>
      </c>
      <c r="C87" s="74" t="s">
        <v>122</v>
      </c>
      <c r="D87" s="74" t="s">
        <v>104</v>
      </c>
      <c r="E87" s="75">
        <f t="shared" ref="E87:M87" si="28">E17+E52</f>
        <v>6000</v>
      </c>
      <c r="F87" s="75">
        <f t="shared" si="28"/>
        <v>0</v>
      </c>
      <c r="G87" s="75">
        <f t="shared" si="28"/>
        <v>0</v>
      </c>
      <c r="H87" s="75">
        <f t="shared" si="28"/>
        <v>0</v>
      </c>
      <c r="I87" s="75">
        <f t="shared" si="28"/>
        <v>0</v>
      </c>
      <c r="J87" s="75">
        <f t="shared" si="28"/>
        <v>0</v>
      </c>
      <c r="K87" s="75">
        <f t="shared" si="28"/>
        <v>0</v>
      </c>
      <c r="L87" s="75">
        <f t="shared" si="28"/>
        <v>6000</v>
      </c>
      <c r="M87" s="75">
        <f t="shared" si="28"/>
        <v>0</v>
      </c>
      <c r="N87" s="75">
        <f t="shared" ref="N87:W87" si="29">N17+N52</f>
        <v>153.96</v>
      </c>
      <c r="O87" s="75">
        <f t="shared" si="29"/>
        <v>0</v>
      </c>
      <c r="P87" s="75">
        <f t="shared" si="29"/>
        <v>0</v>
      </c>
      <c r="Q87" s="75">
        <f t="shared" si="29"/>
        <v>0</v>
      </c>
      <c r="R87" s="75">
        <f t="shared" si="29"/>
        <v>0</v>
      </c>
      <c r="S87" s="75">
        <f t="shared" si="29"/>
        <v>0</v>
      </c>
      <c r="T87" s="75">
        <f t="shared" si="29"/>
        <v>-153.96</v>
      </c>
      <c r="U87" s="75">
        <f t="shared" si="29"/>
        <v>0</v>
      </c>
      <c r="V87" s="75">
        <f t="shared" si="29"/>
        <v>0</v>
      </c>
      <c r="W87" s="75">
        <f t="shared" si="29"/>
        <v>6000</v>
      </c>
    </row>
    <row r="88" spans="1:23" ht="14.25" customHeight="1" x14ac:dyDescent="0.25">
      <c r="A88" s="97" t="s">
        <v>40</v>
      </c>
      <c r="B88" s="74" t="s">
        <v>146</v>
      </c>
      <c r="C88" s="74" t="s">
        <v>105</v>
      </c>
      <c r="D88" s="74" t="s">
        <v>86</v>
      </c>
      <c r="E88" s="75">
        <f t="shared" ref="E88:M88" si="30">E18+E53</f>
        <v>9000</v>
      </c>
      <c r="F88" s="75">
        <f t="shared" si="30"/>
        <v>1000</v>
      </c>
      <c r="G88" s="75">
        <f t="shared" si="30"/>
        <v>0</v>
      </c>
      <c r="H88" s="75">
        <f t="shared" si="30"/>
        <v>0</v>
      </c>
      <c r="I88" s="75">
        <f t="shared" si="30"/>
        <v>0</v>
      </c>
      <c r="J88" s="75">
        <f t="shared" si="30"/>
        <v>0</v>
      </c>
      <c r="K88" s="75">
        <f t="shared" si="30"/>
        <v>0</v>
      </c>
      <c r="L88" s="75">
        <f t="shared" si="30"/>
        <v>10000</v>
      </c>
      <c r="M88" s="75">
        <f t="shared" si="30"/>
        <v>0</v>
      </c>
      <c r="N88" s="75">
        <f t="shared" ref="N88:W88" si="31">N18+N53</f>
        <v>1047.08</v>
      </c>
      <c r="O88" s="75">
        <f t="shared" si="31"/>
        <v>0</v>
      </c>
      <c r="P88" s="75">
        <f t="shared" si="31"/>
        <v>4540</v>
      </c>
      <c r="Q88" s="75">
        <f t="shared" si="31"/>
        <v>0</v>
      </c>
      <c r="R88" s="75">
        <f t="shared" si="31"/>
        <v>0</v>
      </c>
      <c r="S88" s="75">
        <f t="shared" si="31"/>
        <v>0</v>
      </c>
      <c r="T88" s="75">
        <f t="shared" si="31"/>
        <v>-1047.08</v>
      </c>
      <c r="U88" s="75">
        <f t="shared" si="31"/>
        <v>672</v>
      </c>
      <c r="V88" s="75">
        <f t="shared" si="31"/>
        <v>5212</v>
      </c>
      <c r="W88" s="75">
        <f t="shared" si="31"/>
        <v>4788</v>
      </c>
    </row>
    <row r="89" spans="1:23" ht="14.25" customHeight="1" x14ac:dyDescent="0.25">
      <c r="A89" s="97" t="s">
        <v>41</v>
      </c>
      <c r="B89" s="74" t="s">
        <v>147</v>
      </c>
      <c r="C89" s="74" t="s">
        <v>106</v>
      </c>
      <c r="D89" s="74" t="s">
        <v>106</v>
      </c>
      <c r="E89" s="75">
        <f t="shared" ref="E89:M89" si="32">E19+E54</f>
        <v>4000</v>
      </c>
      <c r="F89" s="75">
        <f t="shared" si="32"/>
        <v>0</v>
      </c>
      <c r="G89" s="75">
        <f t="shared" si="32"/>
        <v>0</v>
      </c>
      <c r="H89" s="75">
        <f t="shared" si="32"/>
        <v>0</v>
      </c>
      <c r="I89" s="75">
        <f t="shared" si="32"/>
        <v>0</v>
      </c>
      <c r="J89" s="75">
        <f t="shared" si="32"/>
        <v>0</v>
      </c>
      <c r="K89" s="75">
        <f t="shared" si="32"/>
        <v>0</v>
      </c>
      <c r="L89" s="75">
        <f t="shared" si="32"/>
        <v>4000</v>
      </c>
      <c r="M89" s="75">
        <f t="shared" si="32"/>
        <v>-143.36000000000001</v>
      </c>
      <c r="N89" s="75">
        <f t="shared" ref="N89:W89" si="33">N19+N54</f>
        <v>0</v>
      </c>
      <c r="O89" s="75">
        <f t="shared" si="33"/>
        <v>0</v>
      </c>
      <c r="P89" s="75">
        <f t="shared" si="33"/>
        <v>0</v>
      </c>
      <c r="Q89" s="75">
        <f t="shared" si="33"/>
        <v>-3.9999999999999994E-2</v>
      </c>
      <c r="R89" s="75">
        <f t="shared" si="33"/>
        <v>0</v>
      </c>
      <c r="S89" s="75">
        <f t="shared" si="33"/>
        <v>0</v>
      </c>
      <c r="T89" s="75">
        <f t="shared" si="33"/>
        <v>0</v>
      </c>
      <c r="U89" s="75">
        <f t="shared" si="33"/>
        <v>0</v>
      </c>
      <c r="V89" s="75">
        <f t="shared" si="33"/>
        <v>-143.39999999999998</v>
      </c>
      <c r="W89" s="75">
        <f t="shared" si="33"/>
        <v>4143.3999999999996</v>
      </c>
    </row>
    <row r="90" spans="1:23" ht="14.25" customHeight="1" x14ac:dyDescent="0.25">
      <c r="A90" s="97" t="s">
        <v>42</v>
      </c>
      <c r="B90" s="74" t="s">
        <v>148</v>
      </c>
      <c r="C90" s="74" t="s">
        <v>123</v>
      </c>
      <c r="D90" s="74" t="s">
        <v>93</v>
      </c>
      <c r="E90" s="75">
        <f t="shared" ref="E90:M90" si="34">E20+E55</f>
        <v>8000.1</v>
      </c>
      <c r="F90" s="75">
        <f t="shared" si="34"/>
        <v>0</v>
      </c>
      <c r="G90" s="75">
        <f t="shared" si="34"/>
        <v>0</v>
      </c>
      <c r="H90" s="75">
        <f t="shared" si="34"/>
        <v>0</v>
      </c>
      <c r="I90" s="75">
        <f t="shared" si="34"/>
        <v>0</v>
      </c>
      <c r="J90" s="75">
        <f t="shared" si="34"/>
        <v>0</v>
      </c>
      <c r="K90" s="75">
        <f t="shared" si="34"/>
        <v>0</v>
      </c>
      <c r="L90" s="75">
        <f t="shared" si="34"/>
        <v>8000.1</v>
      </c>
      <c r="M90" s="75">
        <f t="shared" si="34"/>
        <v>0</v>
      </c>
      <c r="N90" s="75">
        <f t="shared" ref="N90:W90" si="35">N20+N55</f>
        <v>698.08</v>
      </c>
      <c r="O90" s="75">
        <f t="shared" si="35"/>
        <v>0</v>
      </c>
      <c r="P90" s="75">
        <f t="shared" si="35"/>
        <v>0</v>
      </c>
      <c r="Q90" s="75">
        <f t="shared" si="35"/>
        <v>-9.9999999999999992E-2</v>
      </c>
      <c r="R90" s="75">
        <f t="shared" si="35"/>
        <v>0</v>
      </c>
      <c r="S90" s="75">
        <f t="shared" si="35"/>
        <v>0</v>
      </c>
      <c r="T90" s="75">
        <f t="shared" si="35"/>
        <v>-698.08</v>
      </c>
      <c r="U90" s="75">
        <f t="shared" si="35"/>
        <v>0</v>
      </c>
      <c r="V90" s="75">
        <f t="shared" si="35"/>
        <v>-9.9999999999999992E-2</v>
      </c>
      <c r="W90" s="75">
        <f t="shared" si="35"/>
        <v>8000.2</v>
      </c>
    </row>
    <row r="91" spans="1:23" ht="14.25" customHeight="1" x14ac:dyDescent="0.25">
      <c r="A91" s="97" t="s">
        <v>43</v>
      </c>
      <c r="B91" s="74" t="s">
        <v>149</v>
      </c>
      <c r="C91" s="74" t="s">
        <v>107</v>
      </c>
      <c r="D91" s="74" t="s">
        <v>108</v>
      </c>
      <c r="E91" s="75">
        <f t="shared" ref="E91:M91" si="36">E21+E56</f>
        <v>5000</v>
      </c>
      <c r="F91" s="75">
        <f t="shared" si="36"/>
        <v>1000</v>
      </c>
      <c r="G91" s="75">
        <f t="shared" si="36"/>
        <v>0</v>
      </c>
      <c r="H91" s="75">
        <f t="shared" si="36"/>
        <v>0</v>
      </c>
      <c r="I91" s="75">
        <f t="shared" si="36"/>
        <v>0</v>
      </c>
      <c r="J91" s="75">
        <f t="shared" si="36"/>
        <v>0</v>
      </c>
      <c r="K91" s="75">
        <f t="shared" si="36"/>
        <v>0</v>
      </c>
      <c r="L91" s="75">
        <f t="shared" si="36"/>
        <v>6000</v>
      </c>
      <c r="M91" s="75">
        <f t="shared" si="36"/>
        <v>0</v>
      </c>
      <c r="N91" s="75">
        <f t="shared" ref="N91:W91" si="37">N21+N56</f>
        <v>153.96</v>
      </c>
      <c r="O91" s="75">
        <f t="shared" si="37"/>
        <v>0</v>
      </c>
      <c r="P91" s="75">
        <f t="shared" si="37"/>
        <v>0</v>
      </c>
      <c r="Q91" s="75">
        <f t="shared" si="37"/>
        <v>0</v>
      </c>
      <c r="R91" s="75">
        <f t="shared" si="37"/>
        <v>0</v>
      </c>
      <c r="S91" s="75">
        <f t="shared" si="37"/>
        <v>0</v>
      </c>
      <c r="T91" s="75">
        <f t="shared" si="37"/>
        <v>-153.96</v>
      </c>
      <c r="U91" s="75">
        <f t="shared" si="37"/>
        <v>0</v>
      </c>
      <c r="V91" s="75">
        <f t="shared" si="37"/>
        <v>0</v>
      </c>
      <c r="W91" s="75">
        <f t="shared" si="37"/>
        <v>6000</v>
      </c>
    </row>
    <row r="92" spans="1:23" ht="14.25" customHeight="1" x14ac:dyDescent="0.25">
      <c r="A92" s="97" t="s">
        <v>44</v>
      </c>
      <c r="B92" s="74" t="s">
        <v>150</v>
      </c>
      <c r="C92" s="74" t="s">
        <v>109</v>
      </c>
      <c r="D92" s="74" t="s">
        <v>90</v>
      </c>
      <c r="E92" s="75">
        <f t="shared" ref="E92:M92" si="38">E22+E57</f>
        <v>3999.9</v>
      </c>
      <c r="F92" s="75">
        <f t="shared" si="38"/>
        <v>0</v>
      </c>
      <c r="G92" s="75">
        <f t="shared" si="38"/>
        <v>0</v>
      </c>
      <c r="H92" s="75">
        <f t="shared" si="38"/>
        <v>0</v>
      </c>
      <c r="I92" s="75">
        <f t="shared" si="38"/>
        <v>0</v>
      </c>
      <c r="J92" s="75">
        <f t="shared" si="38"/>
        <v>0</v>
      </c>
      <c r="K92" s="75">
        <f t="shared" si="38"/>
        <v>0</v>
      </c>
      <c r="L92" s="75">
        <f t="shared" si="38"/>
        <v>3999.9</v>
      </c>
      <c r="M92" s="75">
        <f t="shared" si="38"/>
        <v>-143.38</v>
      </c>
      <c r="N92" s="75">
        <f t="shared" ref="N92:W92" si="39">N22+N57</f>
        <v>0</v>
      </c>
      <c r="O92" s="75">
        <f t="shared" si="39"/>
        <v>0</v>
      </c>
      <c r="P92" s="75">
        <f t="shared" si="39"/>
        <v>0</v>
      </c>
      <c r="Q92" s="75">
        <f t="shared" si="39"/>
        <v>0.08</v>
      </c>
      <c r="R92" s="75">
        <f t="shared" si="39"/>
        <v>0</v>
      </c>
      <c r="S92" s="75">
        <f t="shared" si="39"/>
        <v>0</v>
      </c>
      <c r="T92" s="75">
        <f t="shared" si="39"/>
        <v>0</v>
      </c>
      <c r="U92" s="75">
        <f t="shared" si="39"/>
        <v>0</v>
      </c>
      <c r="V92" s="75">
        <f t="shared" si="39"/>
        <v>-143.30000000000001</v>
      </c>
      <c r="W92" s="75">
        <f t="shared" si="39"/>
        <v>4143.2</v>
      </c>
    </row>
    <row r="93" spans="1:23" ht="14.25" customHeight="1" x14ac:dyDescent="0.25">
      <c r="A93" s="97" t="s">
        <v>46</v>
      </c>
      <c r="B93" s="74" t="s">
        <v>152</v>
      </c>
      <c r="C93" s="74" t="s">
        <v>111</v>
      </c>
      <c r="D93" s="74" t="s">
        <v>86</v>
      </c>
      <c r="E93" s="75">
        <f t="shared" ref="E93:M93" si="40">E23+E58</f>
        <v>7000</v>
      </c>
      <c r="F93" s="75">
        <f t="shared" si="40"/>
        <v>0</v>
      </c>
      <c r="G93" s="75">
        <f t="shared" si="40"/>
        <v>0</v>
      </c>
      <c r="H93" s="75">
        <f t="shared" si="40"/>
        <v>0</v>
      </c>
      <c r="I93" s="75">
        <f t="shared" si="40"/>
        <v>0</v>
      </c>
      <c r="J93" s="75">
        <f t="shared" si="40"/>
        <v>0</v>
      </c>
      <c r="K93" s="75">
        <f t="shared" si="40"/>
        <v>0</v>
      </c>
      <c r="L93" s="75">
        <f t="shared" si="40"/>
        <v>7000</v>
      </c>
      <c r="M93" s="75">
        <f t="shared" si="40"/>
        <v>0</v>
      </c>
      <c r="N93" s="75">
        <f t="shared" ref="N93:W93" si="41">N23+N58</f>
        <v>303.32</v>
      </c>
      <c r="O93" s="75">
        <f t="shared" si="41"/>
        <v>0</v>
      </c>
      <c r="P93" s="75">
        <f t="shared" si="41"/>
        <v>0</v>
      </c>
      <c r="Q93" s="75">
        <f t="shared" si="41"/>
        <v>0</v>
      </c>
      <c r="R93" s="75">
        <f t="shared" si="41"/>
        <v>0</v>
      </c>
      <c r="S93" s="75">
        <f t="shared" si="41"/>
        <v>0</v>
      </c>
      <c r="T93" s="75">
        <f t="shared" si="41"/>
        <v>-303.32</v>
      </c>
      <c r="U93" s="75">
        <f t="shared" si="41"/>
        <v>2334</v>
      </c>
      <c r="V93" s="75">
        <f t="shared" si="41"/>
        <v>2334</v>
      </c>
      <c r="W93" s="75">
        <f t="shared" si="41"/>
        <v>4666</v>
      </c>
    </row>
    <row r="94" spans="1:23" ht="14.25" customHeight="1" x14ac:dyDescent="0.25">
      <c r="A94" s="97" t="s">
        <v>52</v>
      </c>
      <c r="B94" s="74" t="s">
        <v>157</v>
      </c>
      <c r="C94" s="74" t="s">
        <v>83</v>
      </c>
      <c r="D94" s="74" t="s">
        <v>124</v>
      </c>
      <c r="E94" s="75">
        <f t="shared" ref="E94:M94" si="42">E24+E59</f>
        <v>10000.200000000001</v>
      </c>
      <c r="F94" s="75">
        <f t="shared" si="42"/>
        <v>0</v>
      </c>
      <c r="G94" s="75">
        <f t="shared" si="42"/>
        <v>0</v>
      </c>
      <c r="H94" s="75">
        <f t="shared" si="42"/>
        <v>0</v>
      </c>
      <c r="I94" s="75">
        <f t="shared" si="42"/>
        <v>0</v>
      </c>
      <c r="J94" s="75">
        <f t="shared" si="42"/>
        <v>0</v>
      </c>
      <c r="K94" s="75">
        <f t="shared" si="42"/>
        <v>0</v>
      </c>
      <c r="L94" s="75">
        <f t="shared" si="42"/>
        <v>10000.200000000001</v>
      </c>
      <c r="M94" s="75">
        <f t="shared" si="42"/>
        <v>0</v>
      </c>
      <c r="N94" s="75">
        <f t="shared" ref="N94:W94" si="43">N24+N59</f>
        <v>1047.1199999999999</v>
      </c>
      <c r="O94" s="75">
        <f t="shared" si="43"/>
        <v>0</v>
      </c>
      <c r="P94" s="75">
        <f t="shared" si="43"/>
        <v>0</v>
      </c>
      <c r="Q94" s="75">
        <f t="shared" si="43"/>
        <v>0</v>
      </c>
      <c r="R94" s="75">
        <f t="shared" si="43"/>
        <v>0</v>
      </c>
      <c r="S94" s="75">
        <f t="shared" si="43"/>
        <v>0</v>
      </c>
      <c r="T94" s="75">
        <f t="shared" si="43"/>
        <v>-1047.1199999999999</v>
      </c>
      <c r="U94" s="75">
        <f t="shared" si="43"/>
        <v>0</v>
      </c>
      <c r="V94" s="75">
        <f t="shared" si="43"/>
        <v>0</v>
      </c>
      <c r="W94" s="75">
        <f t="shared" si="43"/>
        <v>10000.200000000001</v>
      </c>
    </row>
    <row r="95" spans="1:23" ht="14.25" customHeight="1" x14ac:dyDescent="0.25">
      <c r="A95" s="97" t="s">
        <v>53</v>
      </c>
      <c r="B95" s="74" t="s">
        <v>158</v>
      </c>
      <c r="C95" s="74" t="s">
        <v>112</v>
      </c>
      <c r="D95" s="74" t="s">
        <v>113</v>
      </c>
      <c r="E95" s="75">
        <f t="shared" ref="E95:M95" si="44">E25+E60</f>
        <v>8000.1</v>
      </c>
      <c r="F95" s="75">
        <f t="shared" si="44"/>
        <v>0</v>
      </c>
      <c r="G95" s="75">
        <f t="shared" si="44"/>
        <v>0</v>
      </c>
      <c r="H95" s="75">
        <f t="shared" si="44"/>
        <v>0</v>
      </c>
      <c r="I95" s="75">
        <f t="shared" si="44"/>
        <v>0</v>
      </c>
      <c r="J95" s="75">
        <f t="shared" si="44"/>
        <v>0</v>
      </c>
      <c r="K95" s="75">
        <f t="shared" si="44"/>
        <v>0</v>
      </c>
      <c r="L95" s="75">
        <f t="shared" si="44"/>
        <v>8000.1</v>
      </c>
      <c r="M95" s="75">
        <f t="shared" si="44"/>
        <v>0</v>
      </c>
      <c r="N95" s="75">
        <f t="shared" ref="N95:W95" si="45">N25+N60</f>
        <v>698.08</v>
      </c>
      <c r="O95" s="75">
        <f t="shared" si="45"/>
        <v>0</v>
      </c>
      <c r="P95" s="75">
        <f t="shared" si="45"/>
        <v>0</v>
      </c>
      <c r="Q95" s="75">
        <f t="shared" si="45"/>
        <v>0.1</v>
      </c>
      <c r="R95" s="75">
        <f t="shared" si="45"/>
        <v>0</v>
      </c>
      <c r="S95" s="75">
        <f t="shared" si="45"/>
        <v>0</v>
      </c>
      <c r="T95" s="75">
        <f t="shared" si="45"/>
        <v>-698.08</v>
      </c>
      <c r="U95" s="75">
        <f t="shared" si="45"/>
        <v>0</v>
      </c>
      <c r="V95" s="75">
        <f t="shared" si="45"/>
        <v>0.1</v>
      </c>
      <c r="W95" s="75">
        <f t="shared" si="45"/>
        <v>8000</v>
      </c>
    </row>
    <row r="96" spans="1:23" ht="14.25" customHeight="1" x14ac:dyDescent="0.25">
      <c r="A96" s="97" t="s">
        <v>54</v>
      </c>
      <c r="B96" s="74" t="s">
        <v>159</v>
      </c>
      <c r="C96" s="74" t="s">
        <v>114</v>
      </c>
      <c r="D96" s="74" t="s">
        <v>101</v>
      </c>
      <c r="E96" s="75">
        <f t="shared" ref="E96:M96" si="46">E26+E61</f>
        <v>5000.1000000000004</v>
      </c>
      <c r="F96" s="75">
        <f t="shared" si="46"/>
        <v>0</v>
      </c>
      <c r="G96" s="75">
        <f t="shared" si="46"/>
        <v>0</v>
      </c>
      <c r="H96" s="75">
        <f t="shared" si="46"/>
        <v>0</v>
      </c>
      <c r="I96" s="75">
        <f t="shared" si="46"/>
        <v>0</v>
      </c>
      <c r="J96" s="75">
        <f t="shared" si="46"/>
        <v>0</v>
      </c>
      <c r="K96" s="75">
        <f t="shared" si="46"/>
        <v>0</v>
      </c>
      <c r="L96" s="75">
        <f t="shared" si="46"/>
        <v>5000.1000000000004</v>
      </c>
      <c r="M96" s="75">
        <f t="shared" si="46"/>
        <v>0</v>
      </c>
      <c r="N96" s="75">
        <f t="shared" ref="N96:W96" si="47">N26+N61</f>
        <v>15.34</v>
      </c>
      <c r="O96" s="75">
        <f t="shared" si="47"/>
        <v>0</v>
      </c>
      <c r="P96" s="75">
        <f t="shared" si="47"/>
        <v>0</v>
      </c>
      <c r="Q96" s="75">
        <f t="shared" si="47"/>
        <v>0.1</v>
      </c>
      <c r="R96" s="75">
        <f t="shared" si="47"/>
        <v>0</v>
      </c>
      <c r="S96" s="75">
        <f t="shared" si="47"/>
        <v>0</v>
      </c>
      <c r="T96" s="75">
        <f t="shared" si="47"/>
        <v>-15.34</v>
      </c>
      <c r="U96" s="75">
        <f t="shared" si="47"/>
        <v>0</v>
      </c>
      <c r="V96" s="75">
        <f t="shared" si="47"/>
        <v>0.1</v>
      </c>
      <c r="W96" s="75">
        <f t="shared" si="47"/>
        <v>5000</v>
      </c>
    </row>
    <row r="97" spans="1:23" ht="14.25" customHeight="1" x14ac:dyDescent="0.25">
      <c r="A97" s="97" t="s">
        <v>55</v>
      </c>
      <c r="B97" s="74" t="s">
        <v>162</v>
      </c>
      <c r="C97" s="74" t="s">
        <v>89</v>
      </c>
      <c r="D97" s="74" t="s">
        <v>90</v>
      </c>
      <c r="E97" s="75">
        <f t="shared" ref="E97:M97" si="48">E27+E62</f>
        <v>6999.9</v>
      </c>
      <c r="F97" s="75">
        <f t="shared" si="48"/>
        <v>1000</v>
      </c>
      <c r="G97" s="75">
        <f t="shared" si="48"/>
        <v>0</v>
      </c>
      <c r="H97" s="75">
        <f t="shared" si="48"/>
        <v>0</v>
      </c>
      <c r="I97" s="75">
        <f t="shared" si="48"/>
        <v>0</v>
      </c>
      <c r="J97" s="75">
        <f t="shared" si="48"/>
        <v>0</v>
      </c>
      <c r="K97" s="75">
        <f t="shared" si="48"/>
        <v>0</v>
      </c>
      <c r="L97" s="75">
        <f t="shared" si="48"/>
        <v>7999.9</v>
      </c>
      <c r="M97" s="75">
        <f t="shared" si="48"/>
        <v>0</v>
      </c>
      <c r="N97" s="75">
        <f t="shared" ref="N97:W97" si="49">N27+N62</f>
        <v>698.04</v>
      </c>
      <c r="O97" s="75">
        <f t="shared" si="49"/>
        <v>0</v>
      </c>
      <c r="P97" s="75">
        <f t="shared" si="49"/>
        <v>0</v>
      </c>
      <c r="Q97" s="75">
        <f t="shared" si="49"/>
        <v>-0.1</v>
      </c>
      <c r="R97" s="75">
        <f t="shared" si="49"/>
        <v>0</v>
      </c>
      <c r="S97" s="75">
        <f t="shared" si="49"/>
        <v>0</v>
      </c>
      <c r="T97" s="75">
        <f t="shared" si="49"/>
        <v>-698.04</v>
      </c>
      <c r="U97" s="75">
        <f t="shared" si="49"/>
        <v>1690</v>
      </c>
      <c r="V97" s="75">
        <f t="shared" si="49"/>
        <v>1689.9</v>
      </c>
      <c r="W97" s="75">
        <f t="shared" si="49"/>
        <v>6310</v>
      </c>
    </row>
    <row r="98" spans="1:23" ht="14.25" customHeight="1" x14ac:dyDescent="0.25">
      <c r="A98" s="97" t="s">
        <v>57</v>
      </c>
      <c r="B98" s="74" t="s">
        <v>163</v>
      </c>
      <c r="C98" s="74" t="s">
        <v>115</v>
      </c>
      <c r="D98" s="74" t="s">
        <v>89</v>
      </c>
      <c r="E98" s="75">
        <f t="shared" ref="E98:M98" si="50">E28+E63</f>
        <v>6999.9</v>
      </c>
      <c r="F98" s="75">
        <f t="shared" si="50"/>
        <v>0</v>
      </c>
      <c r="G98" s="75">
        <f t="shared" si="50"/>
        <v>0</v>
      </c>
      <c r="H98" s="75">
        <f t="shared" si="50"/>
        <v>0</v>
      </c>
      <c r="I98" s="75">
        <f t="shared" si="50"/>
        <v>0</v>
      </c>
      <c r="J98" s="75">
        <f t="shared" si="50"/>
        <v>0</v>
      </c>
      <c r="K98" s="75">
        <f t="shared" si="50"/>
        <v>0</v>
      </c>
      <c r="L98" s="75">
        <f t="shared" si="50"/>
        <v>6999.9</v>
      </c>
      <c r="M98" s="75">
        <f t="shared" si="50"/>
        <v>0</v>
      </c>
      <c r="N98" s="75">
        <f t="shared" ref="N98:W98" si="51">N28+N63</f>
        <v>303.3</v>
      </c>
      <c r="O98" s="75">
        <f t="shared" si="51"/>
        <v>0</v>
      </c>
      <c r="P98" s="75">
        <f t="shared" si="51"/>
        <v>0</v>
      </c>
      <c r="Q98" s="75">
        <f t="shared" si="51"/>
        <v>-0.1</v>
      </c>
      <c r="R98" s="75">
        <f t="shared" si="51"/>
        <v>0</v>
      </c>
      <c r="S98" s="75">
        <f t="shared" si="51"/>
        <v>0</v>
      </c>
      <c r="T98" s="75">
        <f t="shared" si="51"/>
        <v>-303.3</v>
      </c>
      <c r="U98" s="75">
        <f t="shared" si="51"/>
        <v>0</v>
      </c>
      <c r="V98" s="75">
        <f t="shared" si="51"/>
        <v>-0.1</v>
      </c>
      <c r="W98" s="75">
        <f t="shared" si="51"/>
        <v>7000</v>
      </c>
    </row>
    <row r="99" spans="1:23" ht="14.25" customHeight="1" x14ac:dyDescent="0.25">
      <c r="A99" s="97" t="s">
        <v>58</v>
      </c>
      <c r="B99" s="74" t="s">
        <v>165</v>
      </c>
      <c r="C99" s="74" t="s">
        <v>123</v>
      </c>
      <c r="D99" s="74" t="s">
        <v>93</v>
      </c>
      <c r="E99" s="75">
        <f t="shared" ref="E99:M99" si="52">E29+E64</f>
        <v>8000.1</v>
      </c>
      <c r="F99" s="75">
        <f t="shared" si="52"/>
        <v>0</v>
      </c>
      <c r="G99" s="75">
        <f t="shared" si="52"/>
        <v>0</v>
      </c>
      <c r="H99" s="75">
        <f t="shared" si="52"/>
        <v>0</v>
      </c>
      <c r="I99" s="75">
        <f t="shared" si="52"/>
        <v>0</v>
      </c>
      <c r="J99" s="75">
        <f t="shared" si="52"/>
        <v>0</v>
      </c>
      <c r="K99" s="75">
        <f t="shared" si="52"/>
        <v>0</v>
      </c>
      <c r="L99" s="75">
        <f t="shared" si="52"/>
        <v>8000.1</v>
      </c>
      <c r="M99" s="75">
        <f t="shared" si="52"/>
        <v>0</v>
      </c>
      <c r="N99" s="75">
        <f t="shared" ref="N99:W99" si="53">N29+N64</f>
        <v>698.08</v>
      </c>
      <c r="O99" s="75">
        <f t="shared" si="53"/>
        <v>0</v>
      </c>
      <c r="P99" s="75">
        <f t="shared" si="53"/>
        <v>0</v>
      </c>
      <c r="Q99" s="75">
        <f t="shared" si="53"/>
        <v>0.1</v>
      </c>
      <c r="R99" s="75">
        <f t="shared" si="53"/>
        <v>0</v>
      </c>
      <c r="S99" s="75">
        <f t="shared" si="53"/>
        <v>0</v>
      </c>
      <c r="T99" s="75">
        <f t="shared" si="53"/>
        <v>-698.08</v>
      </c>
      <c r="U99" s="75">
        <f t="shared" si="53"/>
        <v>0</v>
      </c>
      <c r="V99" s="75">
        <f t="shared" si="53"/>
        <v>0.1</v>
      </c>
      <c r="W99" s="75">
        <f t="shared" si="53"/>
        <v>8000</v>
      </c>
    </row>
    <row r="100" spans="1:23" ht="14.25" customHeight="1" x14ac:dyDescent="0.25">
      <c r="A100" s="97" t="s">
        <v>60</v>
      </c>
      <c r="B100" s="74" t="s">
        <v>167</v>
      </c>
      <c r="C100" s="74" t="s">
        <v>116</v>
      </c>
      <c r="D100" s="74" t="s">
        <v>117</v>
      </c>
      <c r="E100" s="75">
        <f t="shared" ref="E100:M100" si="54">E30+E65</f>
        <v>30000</v>
      </c>
      <c r="F100" s="75">
        <f t="shared" si="54"/>
        <v>0</v>
      </c>
      <c r="G100" s="75">
        <f t="shared" si="54"/>
        <v>0</v>
      </c>
      <c r="H100" s="75">
        <f t="shared" si="54"/>
        <v>0</v>
      </c>
      <c r="I100" s="75">
        <f t="shared" si="54"/>
        <v>0</v>
      </c>
      <c r="J100" s="75">
        <f t="shared" si="54"/>
        <v>0</v>
      </c>
      <c r="K100" s="75">
        <f t="shared" si="54"/>
        <v>0</v>
      </c>
      <c r="L100" s="75">
        <f t="shared" si="54"/>
        <v>30000</v>
      </c>
      <c r="M100" s="75">
        <f t="shared" si="54"/>
        <v>0</v>
      </c>
      <c r="N100" s="75">
        <f t="shared" ref="N100:W100" si="55">N30+N65</f>
        <v>5518.74</v>
      </c>
      <c r="O100" s="75">
        <f t="shared" si="55"/>
        <v>0</v>
      </c>
      <c r="P100" s="75">
        <f t="shared" si="55"/>
        <v>4800</v>
      </c>
      <c r="Q100" s="75">
        <f t="shared" si="55"/>
        <v>0</v>
      </c>
      <c r="R100" s="75">
        <f t="shared" si="55"/>
        <v>0</v>
      </c>
      <c r="S100" s="75">
        <f t="shared" si="55"/>
        <v>0</v>
      </c>
      <c r="T100" s="75">
        <f t="shared" si="55"/>
        <v>-5518.74</v>
      </c>
      <c r="U100" s="75">
        <f t="shared" si="55"/>
        <v>0</v>
      </c>
      <c r="V100" s="75">
        <f t="shared" si="55"/>
        <v>4800</v>
      </c>
      <c r="W100" s="75">
        <f t="shared" si="55"/>
        <v>25200</v>
      </c>
    </row>
    <row r="101" spans="1:23" ht="14.25" customHeight="1" x14ac:dyDescent="0.25">
      <c r="A101" s="97" t="s">
        <v>61</v>
      </c>
      <c r="B101" s="74" t="s">
        <v>168</v>
      </c>
      <c r="C101" s="74" t="s">
        <v>118</v>
      </c>
      <c r="D101" s="74" t="s">
        <v>95</v>
      </c>
      <c r="E101" s="75">
        <f t="shared" ref="E101:M101" si="56">E31+E66</f>
        <v>6000</v>
      </c>
      <c r="F101" s="75">
        <f t="shared" si="56"/>
        <v>0</v>
      </c>
      <c r="G101" s="75">
        <f t="shared" si="56"/>
        <v>0</v>
      </c>
      <c r="H101" s="75">
        <f t="shared" si="56"/>
        <v>0</v>
      </c>
      <c r="I101" s="75">
        <f t="shared" si="56"/>
        <v>0</v>
      </c>
      <c r="J101" s="75">
        <f t="shared" si="56"/>
        <v>0</v>
      </c>
      <c r="K101" s="75">
        <f t="shared" si="56"/>
        <v>0</v>
      </c>
      <c r="L101" s="75">
        <f t="shared" si="56"/>
        <v>6000</v>
      </c>
      <c r="M101" s="75">
        <f t="shared" si="56"/>
        <v>0</v>
      </c>
      <c r="N101" s="75">
        <f t="shared" ref="N101:W101" si="57">N31+N66</f>
        <v>153.96</v>
      </c>
      <c r="O101" s="75">
        <f t="shared" si="57"/>
        <v>0</v>
      </c>
      <c r="P101" s="75">
        <f t="shared" si="57"/>
        <v>2000</v>
      </c>
      <c r="Q101" s="75">
        <f t="shared" si="57"/>
        <v>0</v>
      </c>
      <c r="R101" s="75">
        <f t="shared" si="57"/>
        <v>0</v>
      </c>
      <c r="S101" s="75">
        <f t="shared" si="57"/>
        <v>0</v>
      </c>
      <c r="T101" s="75">
        <f t="shared" si="57"/>
        <v>-153.96</v>
      </c>
      <c r="U101" s="75">
        <f t="shared" si="57"/>
        <v>0</v>
      </c>
      <c r="V101" s="75">
        <f t="shared" si="57"/>
        <v>2000</v>
      </c>
      <c r="W101" s="75">
        <f t="shared" si="57"/>
        <v>4000</v>
      </c>
    </row>
    <row r="102" spans="1:23" ht="14.25" customHeight="1" x14ac:dyDescent="0.25">
      <c r="A102" s="97" t="s">
        <v>68</v>
      </c>
      <c r="B102" s="142" t="s">
        <v>170</v>
      </c>
      <c r="C102" s="142" t="s">
        <v>89</v>
      </c>
      <c r="D102" s="98" t="s">
        <v>90</v>
      </c>
      <c r="E102" s="75">
        <f t="shared" ref="E102:M102" si="58">E32+E67</f>
        <v>7000</v>
      </c>
      <c r="F102" s="75">
        <f t="shared" si="58"/>
        <v>1000</v>
      </c>
      <c r="G102" s="75">
        <f t="shared" si="58"/>
        <v>0</v>
      </c>
      <c r="H102" s="75">
        <f t="shared" si="58"/>
        <v>0</v>
      </c>
      <c r="I102" s="75">
        <f t="shared" si="58"/>
        <v>0</v>
      </c>
      <c r="J102" s="75">
        <f t="shared" si="58"/>
        <v>0</v>
      </c>
      <c r="K102" s="75">
        <f t="shared" si="58"/>
        <v>0</v>
      </c>
      <c r="L102" s="75">
        <f t="shared" si="58"/>
        <v>8000</v>
      </c>
      <c r="M102" s="75">
        <f t="shared" si="58"/>
        <v>0</v>
      </c>
      <c r="N102" s="75">
        <f t="shared" ref="N102:W102" si="59">N32+N67</f>
        <v>698.06</v>
      </c>
      <c r="O102" s="75">
        <f t="shared" si="59"/>
        <v>0</v>
      </c>
      <c r="P102" s="75">
        <f t="shared" si="59"/>
        <v>0</v>
      </c>
      <c r="Q102" s="75">
        <f t="shared" si="59"/>
        <v>0</v>
      </c>
      <c r="R102" s="75">
        <f t="shared" si="59"/>
        <v>0</v>
      </c>
      <c r="S102" s="75">
        <f t="shared" si="59"/>
        <v>0</v>
      </c>
      <c r="T102" s="75">
        <f t="shared" si="59"/>
        <v>-698.06</v>
      </c>
      <c r="U102" s="75">
        <f t="shared" si="59"/>
        <v>0</v>
      </c>
      <c r="V102" s="75">
        <f t="shared" si="59"/>
        <v>0</v>
      </c>
      <c r="W102" s="75">
        <f t="shared" si="59"/>
        <v>8000</v>
      </c>
    </row>
    <row r="103" spans="1:23" ht="14.25" customHeight="1" x14ac:dyDescent="0.25">
      <c r="A103" s="97" t="s">
        <v>71</v>
      </c>
      <c r="B103" s="74" t="s">
        <v>171</v>
      </c>
      <c r="C103" s="142" t="s">
        <v>110</v>
      </c>
      <c r="D103" s="98" t="s">
        <v>124</v>
      </c>
      <c r="E103" s="75">
        <f t="shared" ref="E103:M103" si="60">E33+E68</f>
        <v>10000.200000000001</v>
      </c>
      <c r="F103" s="75">
        <f t="shared" si="60"/>
        <v>0</v>
      </c>
      <c r="G103" s="75">
        <f t="shared" si="60"/>
        <v>0</v>
      </c>
      <c r="H103" s="75">
        <f t="shared" si="60"/>
        <v>0</v>
      </c>
      <c r="I103" s="75">
        <f t="shared" si="60"/>
        <v>0</v>
      </c>
      <c r="J103" s="75">
        <f t="shared" si="60"/>
        <v>0</v>
      </c>
      <c r="K103" s="75">
        <f t="shared" si="60"/>
        <v>0</v>
      </c>
      <c r="L103" s="75">
        <f t="shared" si="60"/>
        <v>10000.200000000001</v>
      </c>
      <c r="M103" s="75">
        <f t="shared" si="60"/>
        <v>0</v>
      </c>
      <c r="N103" s="75">
        <f t="shared" ref="N103:W103" si="61">N33+N68</f>
        <v>1047.1199999999999</v>
      </c>
      <c r="O103" s="75">
        <f t="shared" si="61"/>
        <v>0</v>
      </c>
      <c r="P103" s="75">
        <f t="shared" si="61"/>
        <v>400</v>
      </c>
      <c r="Q103" s="75">
        <f t="shared" si="61"/>
        <v>-0.2</v>
      </c>
      <c r="R103" s="75">
        <f t="shared" si="61"/>
        <v>0</v>
      </c>
      <c r="S103" s="75">
        <f t="shared" si="61"/>
        <v>0</v>
      </c>
      <c r="T103" s="75">
        <f t="shared" si="61"/>
        <v>-1047.1199999999999</v>
      </c>
      <c r="U103" s="75">
        <f t="shared" si="61"/>
        <v>0</v>
      </c>
      <c r="V103" s="75">
        <f t="shared" si="61"/>
        <v>399.8</v>
      </c>
      <c r="W103" s="75">
        <f t="shared" si="61"/>
        <v>9600.4</v>
      </c>
    </row>
    <row r="104" spans="1:23" ht="14.25" customHeight="1" thickBot="1" x14ac:dyDescent="0.3">
      <c r="A104" s="122" t="s">
        <v>72</v>
      </c>
      <c r="B104" s="87" t="s">
        <v>172</v>
      </c>
      <c r="C104" s="164" t="s">
        <v>106</v>
      </c>
      <c r="D104" s="123" t="s">
        <v>90</v>
      </c>
      <c r="E104" s="75">
        <f t="shared" ref="E104:M104" si="62">E34+E69</f>
        <v>4999.8999999999996</v>
      </c>
      <c r="F104" s="75">
        <f t="shared" si="62"/>
        <v>0</v>
      </c>
      <c r="G104" s="75">
        <f t="shared" si="62"/>
        <v>0</v>
      </c>
      <c r="H104" s="75">
        <f t="shared" si="62"/>
        <v>0</v>
      </c>
      <c r="I104" s="75">
        <f t="shared" si="62"/>
        <v>0</v>
      </c>
      <c r="J104" s="75">
        <f t="shared" si="62"/>
        <v>0</v>
      </c>
      <c r="K104" s="75">
        <f t="shared" si="62"/>
        <v>0</v>
      </c>
      <c r="L104" s="75">
        <f t="shared" si="62"/>
        <v>4999.8999999999996</v>
      </c>
      <c r="M104" s="75">
        <f t="shared" si="62"/>
        <v>0</v>
      </c>
      <c r="N104" s="75">
        <f t="shared" ref="N104:W104" si="63">N34+N69</f>
        <v>15.32</v>
      </c>
      <c r="O104" s="75">
        <f t="shared" si="63"/>
        <v>0</v>
      </c>
      <c r="P104" s="75">
        <f t="shared" si="63"/>
        <v>0</v>
      </c>
      <c r="Q104" s="75">
        <f t="shared" si="63"/>
        <v>9.9999999999999992E-2</v>
      </c>
      <c r="R104" s="75">
        <f t="shared" si="63"/>
        <v>0</v>
      </c>
      <c r="S104" s="75">
        <f t="shared" si="63"/>
        <v>0</v>
      </c>
      <c r="T104" s="75">
        <f t="shared" si="63"/>
        <v>-15.32</v>
      </c>
      <c r="U104" s="75">
        <f t="shared" si="63"/>
        <v>0</v>
      </c>
      <c r="V104" s="75">
        <f t="shared" si="63"/>
        <v>9.9999999999999992E-2</v>
      </c>
      <c r="W104" s="75">
        <f t="shared" si="63"/>
        <v>4999.8</v>
      </c>
    </row>
    <row r="105" spans="1:23" ht="14.25" customHeight="1" thickBot="1" x14ac:dyDescent="0.3">
      <c r="A105" s="204" t="s">
        <v>48</v>
      </c>
      <c r="B105" s="205"/>
      <c r="C105" s="205"/>
      <c r="D105" s="206"/>
      <c r="E105" s="77">
        <f>+E35+E70</f>
        <v>242532.94</v>
      </c>
      <c r="F105" s="77">
        <f t="shared" ref="F105:M105" si="64">+F35+F70</f>
        <v>6000</v>
      </c>
      <c r="G105" s="77">
        <f t="shared" si="64"/>
        <v>1130.6600000000001</v>
      </c>
      <c r="H105" s="77">
        <f t="shared" si="64"/>
        <v>8464</v>
      </c>
      <c r="I105" s="77">
        <f t="shared" si="64"/>
        <v>5279.48</v>
      </c>
      <c r="J105" s="77">
        <f t="shared" si="64"/>
        <v>1762.86</v>
      </c>
      <c r="K105" s="77">
        <f t="shared" si="64"/>
        <v>2285</v>
      </c>
      <c r="L105" s="77">
        <f t="shared" si="64"/>
        <v>267454.94</v>
      </c>
      <c r="M105" s="77">
        <f t="shared" si="64"/>
        <v>-286.74</v>
      </c>
      <c r="N105" s="77">
        <f t="shared" ref="N105:W105" si="65">+N35+N70</f>
        <v>22919.5</v>
      </c>
      <c r="O105" s="77">
        <f t="shared" si="65"/>
        <v>565.32000000000005</v>
      </c>
      <c r="P105" s="77">
        <f t="shared" si="65"/>
        <v>24270</v>
      </c>
      <c r="Q105" s="77">
        <f t="shared" si="65"/>
        <v>0.13999999999999996</v>
      </c>
      <c r="R105" s="77">
        <f t="shared" si="65"/>
        <v>3109.26</v>
      </c>
      <c r="S105" s="77">
        <f t="shared" si="65"/>
        <v>1695.96</v>
      </c>
      <c r="T105" s="77">
        <f t="shared" si="65"/>
        <v>-22919.5</v>
      </c>
      <c r="U105" s="77">
        <f t="shared" si="65"/>
        <v>9108</v>
      </c>
      <c r="V105" s="77">
        <f t="shared" si="65"/>
        <v>38461.94</v>
      </c>
      <c r="W105" s="77">
        <f t="shared" si="65"/>
        <v>228993</v>
      </c>
    </row>
  </sheetData>
  <mergeCells count="9">
    <mergeCell ref="A105:D105"/>
    <mergeCell ref="A1:K1"/>
    <mergeCell ref="L1:W1"/>
    <mergeCell ref="A36:K36"/>
    <mergeCell ref="L36:W36"/>
    <mergeCell ref="A71:K71"/>
    <mergeCell ref="L71:W71"/>
    <mergeCell ref="A35:D35"/>
    <mergeCell ref="A70:D70"/>
  </mergeCells>
  <pageMargins left="0.25" right="0.25" top="0.75" bottom="0.75" header="0.3" footer="0.3"/>
  <pageSetup paperSize="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6633"/>
  </sheetPr>
  <dimension ref="A1:AA106"/>
  <sheetViews>
    <sheetView showGridLines="0" zoomScaleNormal="100" workbookViewId="0">
      <selection activeCell="S90" sqref="S90"/>
    </sheetView>
  </sheetViews>
  <sheetFormatPr baseColWidth="10" defaultRowHeight="15" x14ac:dyDescent="0.25"/>
  <cols>
    <col min="1" max="1" width="6.5703125" style="137" customWidth="1"/>
    <col min="2" max="2" width="30.85546875" bestFit="1" customWidth="1"/>
    <col min="3" max="3" width="33.85546875" bestFit="1" customWidth="1"/>
    <col min="4" max="4" width="20.5703125" bestFit="1" customWidth="1"/>
    <col min="5" max="5" width="10.85546875" bestFit="1" customWidth="1"/>
    <col min="6" max="6" width="12" bestFit="1" customWidth="1"/>
    <col min="7" max="7" width="10.28515625" customWidth="1"/>
    <col min="8" max="8" width="16" customWidth="1"/>
    <col min="9" max="9" width="11.140625" customWidth="1"/>
    <col min="10" max="10" width="9.140625" customWidth="1"/>
    <col min="11" max="11" width="10.7109375" customWidth="1"/>
    <col min="12" max="12" width="8.85546875" customWidth="1"/>
    <col min="13" max="13" width="15.28515625" bestFit="1" customWidth="1"/>
    <col min="14" max="14" width="10.28515625" customWidth="1"/>
    <col min="15" max="15" width="11" bestFit="1" customWidth="1"/>
    <col min="16" max="16" width="7.42578125" bestFit="1" customWidth="1"/>
    <col min="17" max="17" width="12.28515625" bestFit="1" customWidth="1"/>
    <col min="18" max="18" width="9" bestFit="1" customWidth="1"/>
    <col min="19" max="19" width="6.28515625" bestFit="1" customWidth="1"/>
    <col min="20" max="20" width="11.85546875" bestFit="1" customWidth="1"/>
    <col min="21" max="21" width="9.5703125" bestFit="1" customWidth="1"/>
    <col min="22" max="22" width="9" bestFit="1" customWidth="1"/>
    <col min="23" max="23" width="12" customWidth="1"/>
    <col min="24" max="24" width="12.140625" bestFit="1" customWidth="1"/>
    <col min="25" max="25" width="11.85546875" bestFit="1" customWidth="1"/>
    <col min="26" max="26" width="13.140625" bestFit="1" customWidth="1"/>
    <col min="27" max="27" width="11.42578125" bestFit="1" customWidth="1"/>
    <col min="28" max="28" width="14.140625" bestFit="1" customWidth="1"/>
  </cols>
  <sheetData>
    <row r="1" spans="1:27" ht="22.5" customHeight="1" thickBot="1" x14ac:dyDescent="0.3">
      <c r="A1" s="188" t="s">
        <v>216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 t="s">
        <v>216</v>
      </c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7" ht="24" customHeight="1" thickBot="1" x14ac:dyDescent="0.3">
      <c r="A2" s="93" t="s">
        <v>0</v>
      </c>
      <c r="B2" s="94" t="s">
        <v>1</v>
      </c>
      <c r="C2" s="94" t="s">
        <v>77</v>
      </c>
      <c r="D2" s="94" t="s">
        <v>78</v>
      </c>
      <c r="E2" s="94" t="s">
        <v>2</v>
      </c>
      <c r="F2" s="94" t="s">
        <v>56</v>
      </c>
      <c r="G2" s="94" t="s">
        <v>3</v>
      </c>
      <c r="H2" s="94" t="s">
        <v>214</v>
      </c>
      <c r="I2" s="94" t="s">
        <v>76</v>
      </c>
      <c r="J2" s="94" t="s">
        <v>4</v>
      </c>
      <c r="K2" s="181" t="s">
        <v>5</v>
      </c>
      <c r="L2" s="94" t="s">
        <v>6</v>
      </c>
      <c r="M2" s="95" t="s">
        <v>7</v>
      </c>
      <c r="N2" s="94" t="s">
        <v>8</v>
      </c>
      <c r="O2" s="94" t="s">
        <v>215</v>
      </c>
      <c r="P2" s="94" t="s">
        <v>191</v>
      </c>
      <c r="Q2" s="94" t="s">
        <v>73</v>
      </c>
      <c r="R2" s="94" t="s">
        <v>67</v>
      </c>
      <c r="S2" s="94" t="s">
        <v>180</v>
      </c>
      <c r="T2" s="94" t="s">
        <v>13</v>
      </c>
      <c r="U2" s="94" t="s">
        <v>14</v>
      </c>
      <c r="V2" s="94" t="s">
        <v>50</v>
      </c>
      <c r="W2" s="94" t="s">
        <v>17</v>
      </c>
      <c r="X2" s="94" t="s">
        <v>63</v>
      </c>
      <c r="Y2" s="95" t="s">
        <v>64</v>
      </c>
      <c r="Z2" s="150" t="s">
        <v>18</v>
      </c>
      <c r="AA2" s="96" t="s">
        <v>19</v>
      </c>
    </row>
    <row r="3" spans="1:27" ht="14.25" customHeight="1" x14ac:dyDescent="0.25">
      <c r="A3" s="179" t="s">
        <v>20</v>
      </c>
      <c r="B3" s="112" t="s">
        <v>126</v>
      </c>
      <c r="C3" s="112" t="s">
        <v>81</v>
      </c>
      <c r="D3" s="112" t="s">
        <v>82</v>
      </c>
      <c r="E3" s="171">
        <v>4767.1400000000003</v>
      </c>
      <c r="F3" s="171">
        <v>0</v>
      </c>
      <c r="G3" s="171">
        <v>95.34</v>
      </c>
      <c r="H3" s="171">
        <v>3337.01</v>
      </c>
      <c r="I3" s="171">
        <v>23835.75</v>
      </c>
      <c r="J3" s="171">
        <v>529</v>
      </c>
      <c r="K3" s="171">
        <v>424.51</v>
      </c>
      <c r="L3" s="171">
        <v>0</v>
      </c>
      <c r="M3" s="171">
        <v>32988.75</v>
      </c>
      <c r="N3" s="126">
        <v>0</v>
      </c>
      <c r="O3" s="171">
        <v>14203.32</v>
      </c>
      <c r="P3" s="171">
        <v>47.67</v>
      </c>
      <c r="Q3" s="171">
        <v>1540</v>
      </c>
      <c r="R3" s="116">
        <v>0</v>
      </c>
      <c r="S3" s="175">
        <v>-0.12</v>
      </c>
      <c r="T3" s="171">
        <v>262.19</v>
      </c>
      <c r="U3" s="171">
        <v>143.01</v>
      </c>
      <c r="V3" s="116">
        <v>0</v>
      </c>
      <c r="W3" s="175">
        <v>-14203.32</v>
      </c>
      <c r="X3" s="171">
        <v>0</v>
      </c>
      <c r="Y3" s="116">
        <v>0</v>
      </c>
      <c r="Z3" s="171">
        <v>1992.75</v>
      </c>
      <c r="AA3" s="171">
        <v>30996</v>
      </c>
    </row>
    <row r="4" spans="1:27" ht="14.25" customHeight="1" x14ac:dyDescent="0.25">
      <c r="A4" s="136" t="s">
        <v>21</v>
      </c>
      <c r="B4" s="113" t="s">
        <v>127</v>
      </c>
      <c r="C4" s="113" t="s">
        <v>83</v>
      </c>
      <c r="D4" s="113" t="s">
        <v>82</v>
      </c>
      <c r="E4" s="116">
        <v>4407.1499999999996</v>
      </c>
      <c r="F4" s="116">
        <v>0</v>
      </c>
      <c r="G4" s="116">
        <v>88.14</v>
      </c>
      <c r="H4" s="116">
        <v>3085.01</v>
      </c>
      <c r="I4" s="116">
        <v>22035.74</v>
      </c>
      <c r="J4" s="116">
        <v>529</v>
      </c>
      <c r="K4" s="116">
        <v>379.09</v>
      </c>
      <c r="L4" s="116">
        <v>0</v>
      </c>
      <c r="M4" s="116">
        <v>30524.13</v>
      </c>
      <c r="N4" s="98">
        <v>0</v>
      </c>
      <c r="O4" s="116">
        <v>12753.35</v>
      </c>
      <c r="P4" s="116">
        <v>44.07</v>
      </c>
      <c r="Q4" s="116">
        <v>850</v>
      </c>
      <c r="R4" s="116">
        <v>0</v>
      </c>
      <c r="S4" s="116">
        <v>0.06</v>
      </c>
      <c r="T4" s="116">
        <v>242.39</v>
      </c>
      <c r="U4" s="116">
        <v>132.21</v>
      </c>
      <c r="V4" s="116">
        <v>0</v>
      </c>
      <c r="W4" s="117">
        <v>-12753.35</v>
      </c>
      <c r="X4" s="116">
        <v>1600</v>
      </c>
      <c r="Y4" s="116">
        <v>0</v>
      </c>
      <c r="Z4" s="116">
        <v>2868.73</v>
      </c>
      <c r="AA4" s="116">
        <v>27655.4</v>
      </c>
    </row>
    <row r="5" spans="1:27" ht="14.25" customHeight="1" x14ac:dyDescent="0.25">
      <c r="A5" s="136" t="s">
        <v>22</v>
      </c>
      <c r="B5" s="113" t="s">
        <v>128</v>
      </c>
      <c r="C5" s="113" t="s">
        <v>84</v>
      </c>
      <c r="D5" s="113" t="s">
        <v>82</v>
      </c>
      <c r="E5" s="176">
        <v>3047.32</v>
      </c>
      <c r="F5" s="176">
        <v>0</v>
      </c>
      <c r="G5" s="176">
        <v>60.95</v>
      </c>
      <c r="H5" s="176">
        <v>2133.08</v>
      </c>
      <c r="I5" s="176">
        <v>15236.6</v>
      </c>
      <c r="J5" s="116">
        <v>529</v>
      </c>
      <c r="K5" s="116">
        <v>288.26</v>
      </c>
      <c r="L5" s="116">
        <v>0</v>
      </c>
      <c r="M5" s="116">
        <v>21295.21</v>
      </c>
      <c r="N5" s="98">
        <v>0</v>
      </c>
      <c r="O5" s="116">
        <v>7505.1</v>
      </c>
      <c r="P5" s="116">
        <v>30.47</v>
      </c>
      <c r="Q5" s="116">
        <v>1255</v>
      </c>
      <c r="R5" s="116">
        <v>0</v>
      </c>
      <c r="S5" s="117">
        <v>-0.08</v>
      </c>
      <c r="T5" s="116">
        <v>167.6</v>
      </c>
      <c r="U5" s="116">
        <v>91.42</v>
      </c>
      <c r="V5" s="116">
        <v>0</v>
      </c>
      <c r="W5" s="117">
        <v>-7505.1</v>
      </c>
      <c r="X5" s="116">
        <v>0</v>
      </c>
      <c r="Y5" s="116">
        <v>0</v>
      </c>
      <c r="Z5" s="116">
        <v>1544.41</v>
      </c>
      <c r="AA5" s="116">
        <v>19750.8</v>
      </c>
    </row>
    <row r="6" spans="1:27" ht="14.25" customHeight="1" x14ac:dyDescent="0.25">
      <c r="A6" s="136" t="s">
        <v>65</v>
      </c>
      <c r="B6" s="141" t="s">
        <v>169</v>
      </c>
      <c r="C6" s="141" t="s">
        <v>111</v>
      </c>
      <c r="D6" s="141" t="s">
        <v>86</v>
      </c>
      <c r="E6" s="176">
        <v>4048.95</v>
      </c>
      <c r="F6" s="176">
        <v>0</v>
      </c>
      <c r="G6" s="176">
        <v>80.98</v>
      </c>
      <c r="H6" s="176">
        <v>2833.53</v>
      </c>
      <c r="I6" s="176">
        <v>20239.5</v>
      </c>
      <c r="J6" s="116">
        <v>529</v>
      </c>
      <c r="K6" s="116">
        <v>576.52</v>
      </c>
      <c r="L6" s="116">
        <v>510</v>
      </c>
      <c r="M6" s="116">
        <v>28818.48</v>
      </c>
      <c r="N6" s="98">
        <v>0</v>
      </c>
      <c r="O6" s="116">
        <v>11562.7</v>
      </c>
      <c r="P6" s="116">
        <v>40.49</v>
      </c>
      <c r="Q6" s="116">
        <v>0</v>
      </c>
      <c r="R6" s="116">
        <v>0</v>
      </c>
      <c r="S6" s="116">
        <v>0.03</v>
      </c>
      <c r="T6" s="116">
        <v>222.69</v>
      </c>
      <c r="U6" s="116">
        <v>121.47</v>
      </c>
      <c r="V6" s="116">
        <v>0</v>
      </c>
      <c r="W6" s="117">
        <v>-11562.7</v>
      </c>
      <c r="X6" s="116">
        <v>0</v>
      </c>
      <c r="Y6" s="116">
        <v>0</v>
      </c>
      <c r="Z6" s="116">
        <v>384.68</v>
      </c>
      <c r="AA6" s="116">
        <v>28433.8</v>
      </c>
    </row>
    <row r="7" spans="1:27" ht="14.25" customHeight="1" x14ac:dyDescent="0.25">
      <c r="A7" s="136" t="s">
        <v>23</v>
      </c>
      <c r="B7" s="113" t="s">
        <v>129</v>
      </c>
      <c r="C7" s="113" t="s">
        <v>85</v>
      </c>
      <c r="D7" s="113" t="s">
        <v>86</v>
      </c>
      <c r="E7" s="176">
        <v>3173.4</v>
      </c>
      <c r="F7" s="176">
        <v>0</v>
      </c>
      <c r="G7" s="176">
        <v>63.47</v>
      </c>
      <c r="H7" s="176">
        <v>2221.38</v>
      </c>
      <c r="I7" s="176">
        <v>15867</v>
      </c>
      <c r="J7" s="116">
        <v>529</v>
      </c>
      <c r="K7" s="116">
        <v>288.26</v>
      </c>
      <c r="L7" s="116">
        <v>530</v>
      </c>
      <c r="M7" s="116">
        <v>22672.51</v>
      </c>
      <c r="N7" s="98">
        <v>0</v>
      </c>
      <c r="O7" s="116">
        <v>8147.56</v>
      </c>
      <c r="P7" s="116">
        <v>31.73</v>
      </c>
      <c r="Q7" s="116">
        <v>0</v>
      </c>
      <c r="R7" s="116">
        <v>0</v>
      </c>
      <c r="S7" s="117">
        <v>-0.16</v>
      </c>
      <c r="T7" s="116">
        <v>174.54</v>
      </c>
      <c r="U7" s="116">
        <v>95.2</v>
      </c>
      <c r="V7" s="116">
        <v>0</v>
      </c>
      <c r="W7" s="117">
        <v>-8147.56</v>
      </c>
      <c r="X7" s="116">
        <v>0</v>
      </c>
      <c r="Y7" s="116">
        <v>0</v>
      </c>
      <c r="Z7" s="116">
        <v>301.31</v>
      </c>
      <c r="AA7" s="116">
        <v>22371.200000000001</v>
      </c>
    </row>
    <row r="8" spans="1:27" ht="14.25" customHeight="1" x14ac:dyDescent="0.25">
      <c r="A8" s="136" t="s">
        <v>24</v>
      </c>
      <c r="B8" s="113" t="s">
        <v>130</v>
      </c>
      <c r="C8" s="113" t="s">
        <v>87</v>
      </c>
      <c r="D8" s="113" t="s">
        <v>86</v>
      </c>
      <c r="E8" s="176">
        <v>3589.51</v>
      </c>
      <c r="F8" s="176">
        <v>0</v>
      </c>
      <c r="G8" s="176">
        <v>71.790000000000006</v>
      </c>
      <c r="H8" s="176">
        <v>2512.65</v>
      </c>
      <c r="I8" s="176">
        <v>17947.55</v>
      </c>
      <c r="J8" s="116">
        <v>529</v>
      </c>
      <c r="K8" s="116">
        <v>288.26</v>
      </c>
      <c r="L8" s="116">
        <v>0</v>
      </c>
      <c r="M8" s="116">
        <v>24938.76</v>
      </c>
      <c r="N8" s="98">
        <v>0</v>
      </c>
      <c r="O8" s="116">
        <v>9538.5400000000009</v>
      </c>
      <c r="P8" s="116">
        <v>35.9</v>
      </c>
      <c r="Q8" s="116">
        <v>1210</v>
      </c>
      <c r="R8" s="116">
        <v>0</v>
      </c>
      <c r="S8" s="117">
        <v>-0.05</v>
      </c>
      <c r="T8" s="116">
        <v>197.42</v>
      </c>
      <c r="U8" s="116">
        <v>107.69</v>
      </c>
      <c r="V8" s="116">
        <v>0</v>
      </c>
      <c r="W8" s="117">
        <v>-9538.5400000000009</v>
      </c>
      <c r="X8" s="116">
        <v>606</v>
      </c>
      <c r="Y8" s="116">
        <v>0</v>
      </c>
      <c r="Z8" s="116">
        <v>2156.96</v>
      </c>
      <c r="AA8" s="116">
        <v>22781.8</v>
      </c>
    </row>
    <row r="9" spans="1:27" ht="14.25" customHeight="1" x14ac:dyDescent="0.25">
      <c r="A9" s="136" t="s">
        <v>25</v>
      </c>
      <c r="B9" s="113" t="s">
        <v>131</v>
      </c>
      <c r="C9" s="113" t="s">
        <v>87</v>
      </c>
      <c r="D9" s="113" t="s">
        <v>86</v>
      </c>
      <c r="E9" s="116">
        <v>3070.8</v>
      </c>
      <c r="F9" s="116">
        <v>0</v>
      </c>
      <c r="G9" s="116">
        <v>61.42</v>
      </c>
      <c r="H9" s="116">
        <v>1996.02</v>
      </c>
      <c r="I9" s="116">
        <v>15354</v>
      </c>
      <c r="J9" s="116">
        <v>529</v>
      </c>
      <c r="K9" s="116">
        <v>197.42</v>
      </c>
      <c r="L9" s="116">
        <v>450</v>
      </c>
      <c r="M9" s="116">
        <v>21658.66</v>
      </c>
      <c r="N9" s="98">
        <v>0</v>
      </c>
      <c r="O9" s="116">
        <v>7658.97</v>
      </c>
      <c r="P9" s="116">
        <v>30.71</v>
      </c>
      <c r="Q9" s="116">
        <v>960</v>
      </c>
      <c r="R9" s="116">
        <v>0</v>
      </c>
      <c r="S9" s="116">
        <v>0.14000000000000001</v>
      </c>
      <c r="T9" s="116">
        <v>168.89</v>
      </c>
      <c r="U9" s="116">
        <v>92.12</v>
      </c>
      <c r="V9" s="116">
        <v>0</v>
      </c>
      <c r="W9" s="117">
        <v>-7658.97</v>
      </c>
      <c r="X9" s="116">
        <v>0</v>
      </c>
      <c r="Y9" s="116">
        <v>0</v>
      </c>
      <c r="Z9" s="116">
        <v>1251.8599999999999</v>
      </c>
      <c r="AA9" s="116">
        <v>20406.8</v>
      </c>
    </row>
    <row r="10" spans="1:27" ht="14.25" customHeight="1" x14ac:dyDescent="0.25">
      <c r="A10" s="136" t="s">
        <v>26</v>
      </c>
      <c r="B10" s="113" t="s">
        <v>132</v>
      </c>
      <c r="C10" s="113" t="s">
        <v>120</v>
      </c>
      <c r="D10" s="113" t="s">
        <v>88</v>
      </c>
      <c r="E10" s="116">
        <v>2161.9499999999998</v>
      </c>
      <c r="F10" s="116">
        <v>0</v>
      </c>
      <c r="G10" s="116">
        <v>43.24</v>
      </c>
      <c r="H10" s="116">
        <v>1405.27</v>
      </c>
      <c r="I10" s="116">
        <v>10809.76</v>
      </c>
      <c r="J10" s="116">
        <v>529</v>
      </c>
      <c r="K10" s="116">
        <v>197.42</v>
      </c>
      <c r="L10" s="116">
        <v>795</v>
      </c>
      <c r="M10" s="116">
        <v>15941.64</v>
      </c>
      <c r="N10" s="98">
        <v>0</v>
      </c>
      <c r="O10" s="116">
        <v>4566.67</v>
      </c>
      <c r="P10" s="116">
        <v>21.62</v>
      </c>
      <c r="Q10" s="116">
        <v>0</v>
      </c>
      <c r="R10" s="116">
        <v>0</v>
      </c>
      <c r="S10" s="116">
        <v>0.05</v>
      </c>
      <c r="T10" s="116">
        <v>118.91</v>
      </c>
      <c r="U10" s="116">
        <v>64.86</v>
      </c>
      <c r="V10" s="116">
        <v>0</v>
      </c>
      <c r="W10" s="117">
        <v>-4566.67</v>
      </c>
      <c r="X10" s="116">
        <v>0</v>
      </c>
      <c r="Y10" s="116">
        <v>0</v>
      </c>
      <c r="Z10" s="116">
        <v>205.44</v>
      </c>
      <c r="AA10" s="116">
        <v>15736.2</v>
      </c>
    </row>
    <row r="11" spans="1:27" ht="14.25" customHeight="1" x14ac:dyDescent="0.25">
      <c r="A11" s="136" t="s">
        <v>27</v>
      </c>
      <c r="B11" s="113" t="s">
        <v>133</v>
      </c>
      <c r="C11" s="113" t="s">
        <v>89</v>
      </c>
      <c r="D11" s="113" t="s">
        <v>90</v>
      </c>
      <c r="E11" s="116">
        <v>3499.95</v>
      </c>
      <c r="F11" s="116">
        <v>0</v>
      </c>
      <c r="G11" s="116">
        <v>0</v>
      </c>
      <c r="H11" s="116">
        <v>2099.9699999999998</v>
      </c>
      <c r="I11" s="116">
        <v>17499.75</v>
      </c>
      <c r="J11" s="116">
        <v>0</v>
      </c>
      <c r="K11" s="116">
        <v>0</v>
      </c>
      <c r="L11" s="116">
        <v>0</v>
      </c>
      <c r="M11" s="116">
        <v>23099.67</v>
      </c>
      <c r="N11" s="98">
        <v>0</v>
      </c>
      <c r="O11" s="116">
        <v>8806.73</v>
      </c>
      <c r="P11" s="116">
        <v>0</v>
      </c>
      <c r="Q11" s="116">
        <v>0</v>
      </c>
      <c r="R11" s="116">
        <v>0</v>
      </c>
      <c r="S11" s="116">
        <v>7.0000000000000007E-2</v>
      </c>
      <c r="T11" s="116">
        <v>0</v>
      </c>
      <c r="U11" s="116">
        <v>0</v>
      </c>
      <c r="V11" s="116">
        <v>0</v>
      </c>
      <c r="W11" s="117">
        <v>-8806.73</v>
      </c>
      <c r="X11" s="116">
        <v>0</v>
      </c>
      <c r="Y11" s="116">
        <v>0</v>
      </c>
      <c r="Z11" s="116">
        <v>7.0000000000000007E-2</v>
      </c>
      <c r="AA11" s="116">
        <v>23099.599999999999</v>
      </c>
    </row>
    <row r="12" spans="1:27" ht="14.25" customHeight="1" x14ac:dyDescent="0.25">
      <c r="A12" s="136" t="s">
        <v>28</v>
      </c>
      <c r="B12" s="113" t="s">
        <v>134</v>
      </c>
      <c r="C12" s="113" t="s">
        <v>91</v>
      </c>
      <c r="D12" s="113" t="s">
        <v>86</v>
      </c>
      <c r="E12" s="116">
        <v>3500.1</v>
      </c>
      <c r="F12" s="116">
        <v>0</v>
      </c>
      <c r="G12" s="116">
        <v>0</v>
      </c>
      <c r="H12" s="116">
        <v>2100.06</v>
      </c>
      <c r="I12" s="116">
        <v>17500.5</v>
      </c>
      <c r="J12" s="116">
        <v>0</v>
      </c>
      <c r="K12" s="116">
        <v>0</v>
      </c>
      <c r="L12" s="116">
        <v>0</v>
      </c>
      <c r="M12" s="116">
        <v>23100.66</v>
      </c>
      <c r="N12" s="98">
        <v>0</v>
      </c>
      <c r="O12" s="116">
        <v>8807.2900000000009</v>
      </c>
      <c r="P12" s="116">
        <v>0</v>
      </c>
      <c r="Q12" s="116">
        <v>0</v>
      </c>
      <c r="R12" s="116">
        <v>0</v>
      </c>
      <c r="S12" s="117">
        <v>-0.14000000000000001</v>
      </c>
      <c r="T12" s="116">
        <v>0</v>
      </c>
      <c r="U12" s="116">
        <v>0</v>
      </c>
      <c r="V12" s="116">
        <v>0</v>
      </c>
      <c r="W12" s="117">
        <v>-8807.2900000000009</v>
      </c>
      <c r="X12" s="116">
        <v>0</v>
      </c>
      <c r="Y12" s="116">
        <v>0</v>
      </c>
      <c r="Z12" s="116">
        <v>-0.14000000000000001</v>
      </c>
      <c r="AA12" s="116">
        <v>23100.799999999999</v>
      </c>
    </row>
    <row r="13" spans="1:27" ht="14.25" customHeight="1" x14ac:dyDescent="0.25">
      <c r="A13" s="136" t="s">
        <v>29</v>
      </c>
      <c r="B13" s="113" t="s">
        <v>135</v>
      </c>
      <c r="C13" s="113" t="s">
        <v>92</v>
      </c>
      <c r="D13" s="113" t="s">
        <v>93</v>
      </c>
      <c r="E13" s="116">
        <v>2500.0500000000002</v>
      </c>
      <c r="F13" s="116">
        <v>0</v>
      </c>
      <c r="G13" s="116">
        <v>0</v>
      </c>
      <c r="H13" s="116">
        <v>1500.03</v>
      </c>
      <c r="I13" s="116">
        <v>12500.25</v>
      </c>
      <c r="J13" s="116">
        <v>0</v>
      </c>
      <c r="K13" s="116">
        <v>0</v>
      </c>
      <c r="L13" s="116">
        <v>0</v>
      </c>
      <c r="M13" s="116">
        <v>16500.330000000002</v>
      </c>
      <c r="N13" s="98">
        <v>0</v>
      </c>
      <c r="O13" s="116">
        <v>5241.43</v>
      </c>
      <c r="P13" s="116">
        <v>0</v>
      </c>
      <c r="Q13" s="116">
        <v>0</v>
      </c>
      <c r="R13" s="116">
        <v>0</v>
      </c>
      <c r="S13" s="116">
        <v>0.13</v>
      </c>
      <c r="T13" s="116">
        <v>0</v>
      </c>
      <c r="U13" s="116">
        <v>0</v>
      </c>
      <c r="V13" s="116">
        <v>0</v>
      </c>
      <c r="W13" s="117">
        <v>-5241.43</v>
      </c>
      <c r="X13" s="116">
        <v>0</v>
      </c>
      <c r="Y13" s="116">
        <v>0</v>
      </c>
      <c r="Z13" s="116">
        <v>0.13</v>
      </c>
      <c r="AA13" s="116">
        <v>16500.2</v>
      </c>
    </row>
    <row r="14" spans="1:27" ht="14.25" customHeight="1" x14ac:dyDescent="0.25">
      <c r="A14" s="136" t="s">
        <v>34</v>
      </c>
      <c r="B14" s="113" t="s">
        <v>140</v>
      </c>
      <c r="C14" s="113" t="s">
        <v>100</v>
      </c>
      <c r="D14" s="113" t="s">
        <v>88</v>
      </c>
      <c r="E14" s="116">
        <v>2499.9</v>
      </c>
      <c r="F14" s="116">
        <v>0</v>
      </c>
      <c r="G14" s="116">
        <v>0</v>
      </c>
      <c r="H14" s="116">
        <v>1246.95</v>
      </c>
      <c r="I14" s="116">
        <v>5224.79</v>
      </c>
      <c r="J14" s="116">
        <v>0</v>
      </c>
      <c r="K14" s="116">
        <v>0</v>
      </c>
      <c r="L14" s="116">
        <v>0</v>
      </c>
      <c r="M14" s="116">
        <v>8971.64</v>
      </c>
      <c r="N14" s="98">
        <v>0</v>
      </c>
      <c r="O14" s="116">
        <v>1425.08</v>
      </c>
      <c r="P14" s="116">
        <v>0</v>
      </c>
      <c r="Q14" s="116">
        <v>450</v>
      </c>
      <c r="R14" s="116">
        <v>0</v>
      </c>
      <c r="S14" s="116">
        <v>0.04</v>
      </c>
      <c r="T14" s="116">
        <v>0</v>
      </c>
      <c r="U14" s="116">
        <v>0</v>
      </c>
      <c r="V14" s="116">
        <v>0</v>
      </c>
      <c r="W14" s="117">
        <v>-1425.08</v>
      </c>
      <c r="X14" s="116">
        <v>0</v>
      </c>
      <c r="Y14" s="116">
        <v>0</v>
      </c>
      <c r="Z14" s="116">
        <v>450.04</v>
      </c>
      <c r="AA14" s="116">
        <v>8521.6</v>
      </c>
    </row>
    <row r="15" spans="1:27" ht="14.25" customHeight="1" x14ac:dyDescent="0.25">
      <c r="A15" s="136" t="s">
        <v>36</v>
      </c>
      <c r="B15" s="113" t="s">
        <v>142</v>
      </c>
      <c r="C15" s="113" t="s">
        <v>102</v>
      </c>
      <c r="D15" s="113" t="s">
        <v>103</v>
      </c>
      <c r="E15" s="116">
        <v>4000.05</v>
      </c>
      <c r="F15" s="116">
        <v>500</v>
      </c>
      <c r="G15" s="116">
        <v>0</v>
      </c>
      <c r="H15" s="116">
        <v>1995.22</v>
      </c>
      <c r="I15" s="116">
        <v>8360.1</v>
      </c>
      <c r="J15" s="116">
        <v>0</v>
      </c>
      <c r="K15" s="116">
        <v>0</v>
      </c>
      <c r="L15" s="116">
        <v>0</v>
      </c>
      <c r="M15" s="116">
        <v>14855.37</v>
      </c>
      <c r="N15" s="98">
        <v>0</v>
      </c>
      <c r="O15" s="116">
        <v>3817.26</v>
      </c>
      <c r="P15" s="116">
        <v>0</v>
      </c>
      <c r="Q15" s="116">
        <v>0</v>
      </c>
      <c r="R15" s="116">
        <v>0</v>
      </c>
      <c r="S15" s="117">
        <v>-0.03</v>
      </c>
      <c r="T15" s="116">
        <v>0</v>
      </c>
      <c r="U15" s="116">
        <v>0</v>
      </c>
      <c r="V15" s="116">
        <v>0</v>
      </c>
      <c r="W15" s="117">
        <v>-3817.26</v>
      </c>
      <c r="X15" s="116">
        <v>0</v>
      </c>
      <c r="Y15" s="116">
        <v>0</v>
      </c>
      <c r="Z15" s="116">
        <v>-0.03</v>
      </c>
      <c r="AA15" s="116">
        <v>14855.4</v>
      </c>
    </row>
    <row r="16" spans="1:27" ht="14.25" customHeight="1" x14ac:dyDescent="0.25">
      <c r="A16" s="136" t="s">
        <v>37</v>
      </c>
      <c r="B16" s="113" t="s">
        <v>143</v>
      </c>
      <c r="C16" s="113" t="s">
        <v>121</v>
      </c>
      <c r="D16" s="113" t="s">
        <v>86</v>
      </c>
      <c r="E16" s="116">
        <v>3999.9</v>
      </c>
      <c r="F16" s="116">
        <v>500</v>
      </c>
      <c r="G16" s="116">
        <v>0</v>
      </c>
      <c r="H16" s="116">
        <v>1995.15</v>
      </c>
      <c r="I16" s="116">
        <v>8359.7900000000009</v>
      </c>
      <c r="J16" s="116">
        <v>0</v>
      </c>
      <c r="K16" s="116">
        <v>0</v>
      </c>
      <c r="L16" s="116">
        <v>0</v>
      </c>
      <c r="M16" s="116">
        <v>14854.84</v>
      </c>
      <c r="N16" s="98">
        <v>0</v>
      </c>
      <c r="O16" s="116">
        <v>3861.63</v>
      </c>
      <c r="P16" s="116">
        <v>0</v>
      </c>
      <c r="Q16" s="116">
        <v>0</v>
      </c>
      <c r="R16" s="116">
        <v>0</v>
      </c>
      <c r="S16" s="116">
        <v>0.04</v>
      </c>
      <c r="T16" s="116">
        <v>0</v>
      </c>
      <c r="U16" s="116">
        <v>0</v>
      </c>
      <c r="V16" s="116">
        <v>0</v>
      </c>
      <c r="W16" s="117">
        <v>-3861.63</v>
      </c>
      <c r="X16" s="116">
        <v>0</v>
      </c>
      <c r="Y16" s="116">
        <v>0</v>
      </c>
      <c r="Z16" s="116">
        <v>0.04</v>
      </c>
      <c r="AA16" s="116">
        <v>14854.8</v>
      </c>
    </row>
    <row r="17" spans="1:27" ht="14.25" customHeight="1" x14ac:dyDescent="0.25">
      <c r="A17" s="136" t="s">
        <v>39</v>
      </c>
      <c r="B17" s="113" t="s">
        <v>145</v>
      </c>
      <c r="C17" s="113" t="s">
        <v>122</v>
      </c>
      <c r="D17" s="113" t="s">
        <v>104</v>
      </c>
      <c r="E17" s="116">
        <v>3000</v>
      </c>
      <c r="F17" s="116">
        <v>0</v>
      </c>
      <c r="G17" s="116">
        <v>0</v>
      </c>
      <c r="H17" s="116">
        <v>1496.4</v>
      </c>
      <c r="I17" s="116">
        <v>6270</v>
      </c>
      <c r="J17" s="116">
        <v>0</v>
      </c>
      <c r="K17" s="116">
        <v>0</v>
      </c>
      <c r="L17" s="116">
        <v>0</v>
      </c>
      <c r="M17" s="116">
        <v>10766.4</v>
      </c>
      <c r="N17" s="98">
        <v>0</v>
      </c>
      <c r="O17" s="116">
        <v>2220.06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7">
        <v>-2220.06</v>
      </c>
      <c r="X17" s="116">
        <v>0</v>
      </c>
      <c r="Y17" s="116">
        <v>0</v>
      </c>
      <c r="Z17" s="116">
        <v>0</v>
      </c>
      <c r="AA17" s="116">
        <v>10766.4</v>
      </c>
    </row>
    <row r="18" spans="1:27" ht="14.25" customHeight="1" x14ac:dyDescent="0.25">
      <c r="A18" s="136" t="s">
        <v>40</v>
      </c>
      <c r="B18" s="113" t="s">
        <v>146</v>
      </c>
      <c r="C18" s="113" t="s">
        <v>105</v>
      </c>
      <c r="D18" s="113" t="s">
        <v>86</v>
      </c>
      <c r="E18" s="116">
        <v>4500</v>
      </c>
      <c r="F18" s="116">
        <v>500</v>
      </c>
      <c r="G18" s="116">
        <v>0</v>
      </c>
      <c r="H18" s="116">
        <v>2244.6</v>
      </c>
      <c r="I18" s="116">
        <v>9405</v>
      </c>
      <c r="J18" s="116">
        <v>0</v>
      </c>
      <c r="K18" s="116">
        <v>0</v>
      </c>
      <c r="L18" s="116">
        <v>0</v>
      </c>
      <c r="M18" s="116">
        <v>16649.599999999999</v>
      </c>
      <c r="N18" s="98">
        <v>0</v>
      </c>
      <c r="O18" s="116">
        <v>4874.2299999999996</v>
      </c>
      <c r="P18" s="116">
        <v>0</v>
      </c>
      <c r="Q18" s="116">
        <v>2270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7">
        <v>-4874.2299999999996</v>
      </c>
      <c r="X18" s="116">
        <v>336</v>
      </c>
      <c r="Y18" s="116">
        <v>0</v>
      </c>
      <c r="Z18" s="116">
        <v>2606</v>
      </c>
      <c r="AA18" s="116">
        <v>14043.6</v>
      </c>
    </row>
    <row r="19" spans="1:27" ht="14.25" customHeight="1" x14ac:dyDescent="0.25">
      <c r="A19" s="136" t="s">
        <v>41</v>
      </c>
      <c r="B19" s="113" t="s">
        <v>147</v>
      </c>
      <c r="C19" s="113" t="s">
        <v>106</v>
      </c>
      <c r="D19" s="113" t="s">
        <v>106</v>
      </c>
      <c r="E19" s="116">
        <v>1999.95</v>
      </c>
      <c r="F19" s="116">
        <v>0</v>
      </c>
      <c r="G19" s="116">
        <v>0</v>
      </c>
      <c r="H19" s="116">
        <v>997.58</v>
      </c>
      <c r="I19" s="116">
        <v>4179.8999999999996</v>
      </c>
      <c r="J19" s="116">
        <v>0</v>
      </c>
      <c r="K19" s="116">
        <v>0</v>
      </c>
      <c r="L19" s="116">
        <v>0</v>
      </c>
      <c r="M19" s="116">
        <v>7177.43</v>
      </c>
      <c r="N19" s="99">
        <v>-71.69</v>
      </c>
      <c r="O19" s="116">
        <v>888.41</v>
      </c>
      <c r="P19" s="116">
        <v>0</v>
      </c>
      <c r="Q19" s="116">
        <v>0</v>
      </c>
      <c r="R19" s="116">
        <v>0</v>
      </c>
      <c r="S19" s="116">
        <v>0.03</v>
      </c>
      <c r="T19" s="116">
        <v>0</v>
      </c>
      <c r="U19" s="116">
        <v>0</v>
      </c>
      <c r="V19" s="116">
        <v>0</v>
      </c>
      <c r="W19" s="117">
        <v>-888.41</v>
      </c>
      <c r="X19" s="116">
        <v>0</v>
      </c>
      <c r="Y19" s="116">
        <v>0</v>
      </c>
      <c r="Z19" s="116">
        <v>0.03</v>
      </c>
      <c r="AA19" s="116">
        <v>7177.4</v>
      </c>
    </row>
    <row r="20" spans="1:27" ht="14.25" customHeight="1" x14ac:dyDescent="0.25">
      <c r="A20" s="136" t="s">
        <v>42</v>
      </c>
      <c r="B20" s="113" t="s">
        <v>148</v>
      </c>
      <c r="C20" s="113" t="s">
        <v>123</v>
      </c>
      <c r="D20" s="113" t="s">
        <v>93</v>
      </c>
      <c r="E20" s="116">
        <v>4000.05</v>
      </c>
      <c r="F20" s="116">
        <v>0</v>
      </c>
      <c r="G20" s="116">
        <v>0</v>
      </c>
      <c r="H20" s="116">
        <v>1995.22</v>
      </c>
      <c r="I20" s="116">
        <v>8360.1</v>
      </c>
      <c r="J20" s="116">
        <v>0</v>
      </c>
      <c r="K20" s="116">
        <v>0</v>
      </c>
      <c r="L20" s="116">
        <v>0</v>
      </c>
      <c r="M20" s="116">
        <v>14355.37</v>
      </c>
      <c r="N20" s="98">
        <v>0</v>
      </c>
      <c r="O20" s="116">
        <v>3787.65</v>
      </c>
      <c r="P20" s="116">
        <v>0</v>
      </c>
      <c r="Q20" s="116">
        <v>0</v>
      </c>
      <c r="R20" s="116">
        <v>0</v>
      </c>
      <c r="S20" s="117">
        <v>-0.03</v>
      </c>
      <c r="T20" s="116">
        <v>0</v>
      </c>
      <c r="U20" s="116">
        <v>0</v>
      </c>
      <c r="V20" s="116">
        <v>0</v>
      </c>
      <c r="W20" s="117">
        <v>-3787.65</v>
      </c>
      <c r="X20" s="116">
        <v>0</v>
      </c>
      <c r="Y20" s="116">
        <v>0</v>
      </c>
      <c r="Z20" s="116">
        <v>-0.03</v>
      </c>
      <c r="AA20" s="116">
        <v>14355.4</v>
      </c>
    </row>
    <row r="21" spans="1:27" ht="14.25" customHeight="1" x14ac:dyDescent="0.25">
      <c r="A21" s="136" t="s">
        <v>43</v>
      </c>
      <c r="B21" s="113" t="s">
        <v>149</v>
      </c>
      <c r="C21" s="113" t="s">
        <v>107</v>
      </c>
      <c r="D21" s="113" t="s">
        <v>108</v>
      </c>
      <c r="E21" s="116">
        <v>2500.0500000000002</v>
      </c>
      <c r="F21" s="116">
        <v>500</v>
      </c>
      <c r="G21" s="116">
        <v>0</v>
      </c>
      <c r="H21" s="116">
        <v>1247.02</v>
      </c>
      <c r="I21" s="116">
        <v>5225.1000000000004</v>
      </c>
      <c r="J21" s="116">
        <v>0</v>
      </c>
      <c r="K21" s="116">
        <v>0</v>
      </c>
      <c r="L21" s="116">
        <v>0</v>
      </c>
      <c r="M21" s="116">
        <v>9472.17</v>
      </c>
      <c r="N21" s="98">
        <v>0</v>
      </c>
      <c r="O21" s="116">
        <v>1675.46</v>
      </c>
      <c r="P21" s="116">
        <v>0</v>
      </c>
      <c r="Q21" s="116">
        <v>0</v>
      </c>
      <c r="R21" s="116">
        <v>0</v>
      </c>
      <c r="S21" s="117">
        <v>-0.03</v>
      </c>
      <c r="T21" s="116">
        <v>0</v>
      </c>
      <c r="U21" s="116">
        <v>0</v>
      </c>
      <c r="V21" s="116">
        <v>0</v>
      </c>
      <c r="W21" s="117">
        <v>-1675.46</v>
      </c>
      <c r="X21" s="116">
        <v>0</v>
      </c>
      <c r="Y21" s="116">
        <v>0</v>
      </c>
      <c r="Z21" s="116">
        <v>-0.03</v>
      </c>
      <c r="AA21" s="116">
        <v>9472.2000000000007</v>
      </c>
    </row>
    <row r="22" spans="1:27" ht="14.25" customHeight="1" x14ac:dyDescent="0.25">
      <c r="A22" s="136" t="s">
        <v>44</v>
      </c>
      <c r="B22" s="113" t="s">
        <v>150</v>
      </c>
      <c r="C22" s="113" t="s">
        <v>109</v>
      </c>
      <c r="D22" s="113" t="s">
        <v>90</v>
      </c>
      <c r="E22" s="116">
        <v>1999.95</v>
      </c>
      <c r="F22" s="116">
        <v>0</v>
      </c>
      <c r="G22" s="116">
        <v>0</v>
      </c>
      <c r="H22" s="116">
        <v>997.58</v>
      </c>
      <c r="I22" s="116">
        <v>4179.8999999999996</v>
      </c>
      <c r="J22" s="116">
        <v>0</v>
      </c>
      <c r="K22" s="116">
        <v>0</v>
      </c>
      <c r="L22" s="116">
        <v>0</v>
      </c>
      <c r="M22" s="116">
        <v>7177.43</v>
      </c>
      <c r="N22" s="99">
        <v>-71.69</v>
      </c>
      <c r="O22" s="116">
        <v>708.56</v>
      </c>
      <c r="P22" s="116">
        <v>0</v>
      </c>
      <c r="Q22" s="116">
        <v>0</v>
      </c>
      <c r="R22" s="116">
        <v>0</v>
      </c>
      <c r="S22" s="117">
        <v>-0.17</v>
      </c>
      <c r="T22" s="116">
        <v>0</v>
      </c>
      <c r="U22" s="116">
        <v>0</v>
      </c>
      <c r="V22" s="116">
        <v>0</v>
      </c>
      <c r="W22" s="117">
        <v>-708.56</v>
      </c>
      <c r="X22" s="116">
        <v>0</v>
      </c>
      <c r="Y22" s="116">
        <v>0</v>
      </c>
      <c r="Z22" s="116">
        <v>-0.17</v>
      </c>
      <c r="AA22" s="116">
        <v>7177.6</v>
      </c>
    </row>
    <row r="23" spans="1:27" ht="14.25" customHeight="1" x14ac:dyDescent="0.25">
      <c r="A23" s="136" t="s">
        <v>46</v>
      </c>
      <c r="B23" s="113" t="s">
        <v>152</v>
      </c>
      <c r="C23" s="113" t="s">
        <v>111</v>
      </c>
      <c r="D23" s="113" t="s">
        <v>86</v>
      </c>
      <c r="E23" s="116">
        <v>3499.95</v>
      </c>
      <c r="F23" s="116">
        <v>0</v>
      </c>
      <c r="G23" s="116">
        <v>0</v>
      </c>
      <c r="H23" s="116">
        <v>1745.78</v>
      </c>
      <c r="I23" s="116">
        <v>7314.9</v>
      </c>
      <c r="J23" s="116">
        <v>0</v>
      </c>
      <c r="K23" s="116">
        <v>0</v>
      </c>
      <c r="L23" s="116">
        <v>0</v>
      </c>
      <c r="M23" s="116">
        <v>12560.63</v>
      </c>
      <c r="N23" s="98">
        <v>0</v>
      </c>
      <c r="O23" s="116">
        <v>2617.67</v>
      </c>
      <c r="P23" s="116">
        <v>0</v>
      </c>
      <c r="Q23" s="116">
        <v>0</v>
      </c>
      <c r="R23" s="116">
        <v>0</v>
      </c>
      <c r="S23" s="116">
        <v>0.03</v>
      </c>
      <c r="T23" s="116">
        <v>0</v>
      </c>
      <c r="U23" s="116">
        <v>0</v>
      </c>
      <c r="V23" s="116">
        <v>0</v>
      </c>
      <c r="W23" s="117">
        <v>-2617.67</v>
      </c>
      <c r="X23" s="116">
        <v>1167</v>
      </c>
      <c r="Y23" s="116">
        <v>0</v>
      </c>
      <c r="Z23" s="116">
        <v>1167.03</v>
      </c>
      <c r="AA23" s="116">
        <v>11393.6</v>
      </c>
    </row>
    <row r="24" spans="1:27" ht="14.25" customHeight="1" x14ac:dyDescent="0.25">
      <c r="A24" s="136" t="s">
        <v>52</v>
      </c>
      <c r="B24" s="113" t="s">
        <v>157</v>
      </c>
      <c r="C24" s="113" t="s">
        <v>83</v>
      </c>
      <c r="D24" s="113" t="s">
        <v>124</v>
      </c>
      <c r="E24" s="116">
        <v>5000.1000000000004</v>
      </c>
      <c r="F24" s="116">
        <v>0</v>
      </c>
      <c r="G24" s="116">
        <v>0</v>
      </c>
      <c r="H24" s="116">
        <v>2494.0500000000002</v>
      </c>
      <c r="I24" s="116">
        <v>10450.209999999999</v>
      </c>
      <c r="J24" s="116">
        <v>0</v>
      </c>
      <c r="K24" s="116">
        <v>0</v>
      </c>
      <c r="L24" s="116">
        <v>0</v>
      </c>
      <c r="M24" s="116">
        <v>17944.36</v>
      </c>
      <c r="N24" s="98">
        <v>0</v>
      </c>
      <c r="O24" s="116">
        <v>5059.62</v>
      </c>
      <c r="P24" s="116">
        <v>0</v>
      </c>
      <c r="Q24" s="116">
        <v>0</v>
      </c>
      <c r="R24" s="116">
        <v>0</v>
      </c>
      <c r="S24" s="117">
        <v>-0.04</v>
      </c>
      <c r="T24" s="116">
        <v>0</v>
      </c>
      <c r="U24" s="116">
        <v>0</v>
      </c>
      <c r="V24" s="116">
        <v>0</v>
      </c>
      <c r="W24" s="117">
        <v>-5059.62</v>
      </c>
      <c r="X24" s="116">
        <v>0</v>
      </c>
      <c r="Y24" s="116">
        <v>0</v>
      </c>
      <c r="Z24" s="116">
        <v>-0.04</v>
      </c>
      <c r="AA24" s="116">
        <v>17944.400000000001</v>
      </c>
    </row>
    <row r="25" spans="1:27" ht="14.25" customHeight="1" x14ac:dyDescent="0.25">
      <c r="A25" s="136" t="s">
        <v>53</v>
      </c>
      <c r="B25" s="113" t="s">
        <v>158</v>
      </c>
      <c r="C25" s="113" t="s">
        <v>112</v>
      </c>
      <c r="D25" s="113" t="s">
        <v>113</v>
      </c>
      <c r="E25" s="116">
        <v>4000.05</v>
      </c>
      <c r="F25" s="116">
        <v>0</v>
      </c>
      <c r="G25" s="116">
        <v>0</v>
      </c>
      <c r="H25" s="116">
        <v>1995.22</v>
      </c>
      <c r="I25" s="116">
        <v>8360.1</v>
      </c>
      <c r="J25" s="116">
        <v>0</v>
      </c>
      <c r="K25" s="116">
        <v>0</v>
      </c>
      <c r="L25" s="116">
        <v>0</v>
      </c>
      <c r="M25" s="116">
        <v>14355.37</v>
      </c>
      <c r="N25" s="98">
        <v>0</v>
      </c>
      <c r="O25" s="116">
        <v>3355.89</v>
      </c>
      <c r="P25" s="116">
        <v>0</v>
      </c>
      <c r="Q25" s="116">
        <v>0</v>
      </c>
      <c r="R25" s="116">
        <v>0</v>
      </c>
      <c r="S25" s="117">
        <v>-0.03</v>
      </c>
      <c r="T25" s="116">
        <v>0</v>
      </c>
      <c r="U25" s="116">
        <v>0</v>
      </c>
      <c r="V25" s="116">
        <v>0</v>
      </c>
      <c r="W25" s="117">
        <v>-3355.89</v>
      </c>
      <c r="X25" s="116">
        <v>0</v>
      </c>
      <c r="Y25" s="116">
        <v>0</v>
      </c>
      <c r="Z25" s="116">
        <v>-0.03</v>
      </c>
      <c r="AA25" s="116">
        <v>14355.4</v>
      </c>
    </row>
    <row r="26" spans="1:27" ht="14.25" customHeight="1" x14ac:dyDescent="0.25">
      <c r="A26" s="136" t="s">
        <v>54</v>
      </c>
      <c r="B26" s="113" t="s">
        <v>159</v>
      </c>
      <c r="C26" s="113" t="s">
        <v>114</v>
      </c>
      <c r="D26" s="113" t="s">
        <v>101</v>
      </c>
      <c r="E26" s="116">
        <v>2500.0500000000002</v>
      </c>
      <c r="F26" s="116">
        <v>0</v>
      </c>
      <c r="G26" s="116">
        <v>0</v>
      </c>
      <c r="H26" s="116">
        <v>1247.02</v>
      </c>
      <c r="I26" s="116">
        <v>5225.1000000000004</v>
      </c>
      <c r="J26" s="116">
        <v>0</v>
      </c>
      <c r="K26" s="116">
        <v>0</v>
      </c>
      <c r="L26" s="116">
        <v>0</v>
      </c>
      <c r="M26" s="116">
        <v>8972.17</v>
      </c>
      <c r="N26" s="98">
        <v>0</v>
      </c>
      <c r="O26" s="116">
        <v>1315.17</v>
      </c>
      <c r="P26" s="116">
        <v>0</v>
      </c>
      <c r="Q26" s="116">
        <v>0</v>
      </c>
      <c r="R26" s="116">
        <v>0</v>
      </c>
      <c r="S26" s="117">
        <v>-0.03</v>
      </c>
      <c r="T26" s="116">
        <v>0</v>
      </c>
      <c r="U26" s="116">
        <v>0</v>
      </c>
      <c r="V26" s="116">
        <v>0</v>
      </c>
      <c r="W26" s="117">
        <v>-1315.17</v>
      </c>
      <c r="X26" s="116">
        <v>0</v>
      </c>
      <c r="Y26" s="116">
        <v>0</v>
      </c>
      <c r="Z26" s="116">
        <v>-0.03</v>
      </c>
      <c r="AA26" s="116">
        <v>8972.2000000000007</v>
      </c>
    </row>
    <row r="27" spans="1:27" ht="14.25" customHeight="1" x14ac:dyDescent="0.25">
      <c r="A27" s="136" t="s">
        <v>55</v>
      </c>
      <c r="B27" s="113" t="s">
        <v>162</v>
      </c>
      <c r="C27" s="113" t="s">
        <v>89</v>
      </c>
      <c r="D27" s="113" t="s">
        <v>90</v>
      </c>
      <c r="E27" s="116">
        <v>3499.95</v>
      </c>
      <c r="F27" s="116">
        <v>500</v>
      </c>
      <c r="G27" s="116">
        <v>0</v>
      </c>
      <c r="H27" s="116">
        <v>1745.48</v>
      </c>
      <c r="I27" s="116">
        <v>7314.9</v>
      </c>
      <c r="J27" s="116">
        <v>0</v>
      </c>
      <c r="K27" s="116">
        <v>0</v>
      </c>
      <c r="L27" s="116">
        <v>0</v>
      </c>
      <c r="M27" s="116">
        <v>13060.33</v>
      </c>
      <c r="N27" s="98">
        <v>0</v>
      </c>
      <c r="O27" s="116">
        <v>2735.2</v>
      </c>
      <c r="P27" s="116">
        <v>0</v>
      </c>
      <c r="Q27" s="116">
        <v>0</v>
      </c>
      <c r="R27" s="116">
        <v>0</v>
      </c>
      <c r="S27" s="116">
        <v>0.13</v>
      </c>
      <c r="T27" s="116">
        <v>0</v>
      </c>
      <c r="U27" s="116">
        <v>0</v>
      </c>
      <c r="V27" s="116">
        <v>0</v>
      </c>
      <c r="W27" s="117">
        <v>-2735.2</v>
      </c>
      <c r="X27" s="116">
        <v>845</v>
      </c>
      <c r="Y27" s="116">
        <v>0</v>
      </c>
      <c r="Z27" s="116">
        <v>845.13</v>
      </c>
      <c r="AA27" s="116">
        <v>12215.2</v>
      </c>
    </row>
    <row r="28" spans="1:27" ht="14.25" customHeight="1" x14ac:dyDescent="0.25">
      <c r="A28" s="136" t="s">
        <v>57</v>
      </c>
      <c r="B28" s="113" t="s">
        <v>163</v>
      </c>
      <c r="C28" s="113" t="s">
        <v>115</v>
      </c>
      <c r="D28" s="113" t="s">
        <v>89</v>
      </c>
      <c r="E28" s="116">
        <v>3499.95</v>
      </c>
      <c r="F28" s="116">
        <v>0</v>
      </c>
      <c r="G28" s="116">
        <v>0</v>
      </c>
      <c r="H28" s="116">
        <v>1745.78</v>
      </c>
      <c r="I28" s="116">
        <v>7314.9</v>
      </c>
      <c r="J28" s="116">
        <v>0</v>
      </c>
      <c r="K28" s="116">
        <v>0</v>
      </c>
      <c r="L28" s="116">
        <v>0</v>
      </c>
      <c r="M28" s="116">
        <v>12560.63</v>
      </c>
      <c r="N28" s="98">
        <v>0</v>
      </c>
      <c r="O28" s="116">
        <v>2617.67</v>
      </c>
      <c r="P28" s="116">
        <v>0</v>
      </c>
      <c r="Q28" s="116">
        <v>0</v>
      </c>
      <c r="R28" s="116">
        <v>0</v>
      </c>
      <c r="S28" s="116">
        <v>0.03</v>
      </c>
      <c r="T28" s="116">
        <v>0</v>
      </c>
      <c r="U28" s="116">
        <v>0</v>
      </c>
      <c r="V28" s="116">
        <v>0</v>
      </c>
      <c r="W28" s="117">
        <v>-2617.67</v>
      </c>
      <c r="X28" s="116">
        <v>0</v>
      </c>
      <c r="Y28" s="116">
        <v>0</v>
      </c>
      <c r="Z28" s="116">
        <v>0.03</v>
      </c>
      <c r="AA28" s="116">
        <v>12560.6</v>
      </c>
    </row>
    <row r="29" spans="1:27" ht="14.25" customHeight="1" x14ac:dyDescent="0.25">
      <c r="A29" s="136" t="s">
        <v>58</v>
      </c>
      <c r="B29" s="113" t="s">
        <v>165</v>
      </c>
      <c r="C29" s="113" t="s">
        <v>123</v>
      </c>
      <c r="D29" s="113" t="s">
        <v>93</v>
      </c>
      <c r="E29" s="116">
        <v>4000.05</v>
      </c>
      <c r="F29" s="116">
        <v>0</v>
      </c>
      <c r="G29" s="116">
        <v>0</v>
      </c>
      <c r="H29" s="116">
        <v>1995.22</v>
      </c>
      <c r="I29" s="116">
        <v>8360.1</v>
      </c>
      <c r="J29" s="116">
        <v>0</v>
      </c>
      <c r="K29" s="116">
        <v>0</v>
      </c>
      <c r="L29" s="116">
        <v>0</v>
      </c>
      <c r="M29" s="116">
        <v>14355.37</v>
      </c>
      <c r="N29" s="98">
        <v>0</v>
      </c>
      <c r="O29" s="116">
        <v>3355.89</v>
      </c>
      <c r="P29" s="116">
        <v>0</v>
      </c>
      <c r="Q29" s="116">
        <v>0</v>
      </c>
      <c r="R29" s="116">
        <v>0</v>
      </c>
      <c r="S29" s="117">
        <v>-0.03</v>
      </c>
      <c r="T29" s="116">
        <v>0</v>
      </c>
      <c r="U29" s="116">
        <v>0</v>
      </c>
      <c r="V29" s="116">
        <v>0</v>
      </c>
      <c r="W29" s="117">
        <v>-3355.89</v>
      </c>
      <c r="X29" s="116">
        <v>0</v>
      </c>
      <c r="Y29" s="116">
        <v>0</v>
      </c>
      <c r="Z29" s="116">
        <v>-0.03</v>
      </c>
      <c r="AA29" s="116">
        <v>14355.4</v>
      </c>
    </row>
    <row r="30" spans="1:27" ht="14.25" customHeight="1" x14ac:dyDescent="0.25">
      <c r="A30" s="136" t="s">
        <v>60</v>
      </c>
      <c r="B30" s="113" t="s">
        <v>167</v>
      </c>
      <c r="C30" s="113" t="s">
        <v>116</v>
      </c>
      <c r="D30" s="113" t="s">
        <v>117</v>
      </c>
      <c r="E30" s="116">
        <v>15000</v>
      </c>
      <c r="F30" s="116">
        <v>0</v>
      </c>
      <c r="G30" s="116">
        <v>0</v>
      </c>
      <c r="H30" s="116">
        <v>9000</v>
      </c>
      <c r="I30" s="116">
        <v>46510</v>
      </c>
      <c r="J30" s="116">
        <v>0</v>
      </c>
      <c r="K30" s="116">
        <v>0</v>
      </c>
      <c r="L30" s="116">
        <v>0</v>
      </c>
      <c r="M30" s="116">
        <v>70510</v>
      </c>
      <c r="N30" s="98">
        <v>0</v>
      </c>
      <c r="O30" s="116">
        <v>34669.79</v>
      </c>
      <c r="P30" s="116">
        <v>0</v>
      </c>
      <c r="Q30" s="116">
        <v>2400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7">
        <v>-34669.79</v>
      </c>
      <c r="X30" s="116">
        <v>0</v>
      </c>
      <c r="Y30" s="116">
        <v>0</v>
      </c>
      <c r="Z30" s="116">
        <v>2400</v>
      </c>
      <c r="AA30" s="116">
        <v>68110</v>
      </c>
    </row>
    <row r="31" spans="1:27" ht="14.25" customHeight="1" x14ac:dyDescent="0.25">
      <c r="A31" s="136" t="s">
        <v>61</v>
      </c>
      <c r="B31" s="113" t="s">
        <v>168</v>
      </c>
      <c r="C31" s="113" t="s">
        <v>118</v>
      </c>
      <c r="D31" s="113" t="s">
        <v>95</v>
      </c>
      <c r="E31" s="116">
        <v>3000</v>
      </c>
      <c r="F31" s="116">
        <v>0</v>
      </c>
      <c r="G31" s="116">
        <v>0</v>
      </c>
      <c r="H31" s="116">
        <v>1496.4</v>
      </c>
      <c r="I31" s="116">
        <v>6270</v>
      </c>
      <c r="J31" s="116">
        <v>0</v>
      </c>
      <c r="K31" s="116">
        <v>0</v>
      </c>
      <c r="L31" s="116">
        <v>0</v>
      </c>
      <c r="M31" s="116">
        <v>10766.4</v>
      </c>
      <c r="N31" s="98">
        <v>0</v>
      </c>
      <c r="O31" s="116">
        <v>1949.91</v>
      </c>
      <c r="P31" s="116">
        <v>0</v>
      </c>
      <c r="Q31" s="116">
        <v>1000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7">
        <v>-1949.91</v>
      </c>
      <c r="X31" s="116">
        <v>0</v>
      </c>
      <c r="Y31" s="116">
        <v>0</v>
      </c>
      <c r="Z31" s="116">
        <v>1000</v>
      </c>
      <c r="AA31" s="116">
        <v>9766.4</v>
      </c>
    </row>
    <row r="32" spans="1:27" ht="14.25" customHeight="1" x14ac:dyDescent="0.25">
      <c r="A32" s="136" t="s">
        <v>68</v>
      </c>
      <c r="B32" s="141" t="s">
        <v>170</v>
      </c>
      <c r="C32" s="141" t="s">
        <v>89</v>
      </c>
      <c r="D32" s="116" t="s">
        <v>90</v>
      </c>
      <c r="E32" s="116">
        <v>3499.95</v>
      </c>
      <c r="F32" s="116">
        <v>500</v>
      </c>
      <c r="G32" s="116">
        <v>0</v>
      </c>
      <c r="H32" s="116">
        <v>1973.97</v>
      </c>
      <c r="I32" s="116">
        <v>8271.5499999999993</v>
      </c>
      <c r="J32" s="116">
        <v>0</v>
      </c>
      <c r="K32" s="116">
        <v>0</v>
      </c>
      <c r="L32" s="116">
        <v>0</v>
      </c>
      <c r="M32" s="116">
        <v>14245.47</v>
      </c>
      <c r="N32" s="98">
        <v>0</v>
      </c>
      <c r="O32" s="116">
        <v>3296.36</v>
      </c>
      <c r="P32" s="116">
        <v>0</v>
      </c>
      <c r="Q32" s="116">
        <v>0</v>
      </c>
      <c r="R32" s="116">
        <v>0</v>
      </c>
      <c r="S32" s="117">
        <v>-0.13</v>
      </c>
      <c r="T32" s="116">
        <v>0</v>
      </c>
      <c r="U32" s="116">
        <v>0</v>
      </c>
      <c r="V32" s="116">
        <v>0</v>
      </c>
      <c r="W32" s="117">
        <v>-3296.36</v>
      </c>
      <c r="X32" s="116">
        <v>0</v>
      </c>
      <c r="Y32" s="116">
        <v>0</v>
      </c>
      <c r="Z32" s="116">
        <v>-0.13</v>
      </c>
      <c r="AA32" s="116">
        <v>14245.6</v>
      </c>
    </row>
    <row r="33" spans="1:27" ht="14.25" customHeight="1" x14ac:dyDescent="0.25">
      <c r="A33" s="136" t="s">
        <v>71</v>
      </c>
      <c r="B33" s="113" t="s">
        <v>171</v>
      </c>
      <c r="C33" s="141" t="s">
        <v>110</v>
      </c>
      <c r="D33" s="116" t="s">
        <v>124</v>
      </c>
      <c r="E33" s="116">
        <v>4999.95</v>
      </c>
      <c r="F33" s="116">
        <v>0</v>
      </c>
      <c r="G33" s="116">
        <v>0</v>
      </c>
      <c r="H33" s="116">
        <v>2265.98</v>
      </c>
      <c r="I33" s="116">
        <v>9493.24</v>
      </c>
      <c r="J33" s="116">
        <v>0</v>
      </c>
      <c r="K33" s="116">
        <v>0</v>
      </c>
      <c r="L33" s="116">
        <v>0</v>
      </c>
      <c r="M33" s="116">
        <v>16759.169999999998</v>
      </c>
      <c r="N33" s="98">
        <v>0</v>
      </c>
      <c r="O33" s="116">
        <v>4416.9799999999996</v>
      </c>
      <c r="P33" s="116">
        <v>0</v>
      </c>
      <c r="Q33" s="116">
        <v>200</v>
      </c>
      <c r="R33" s="116">
        <v>0</v>
      </c>
      <c r="S33" s="116">
        <v>0.17</v>
      </c>
      <c r="T33" s="116">
        <v>0</v>
      </c>
      <c r="U33" s="116">
        <v>0</v>
      </c>
      <c r="V33" s="116">
        <v>0</v>
      </c>
      <c r="W33" s="117">
        <v>-4416.9799999999996</v>
      </c>
      <c r="X33" s="116">
        <v>0</v>
      </c>
      <c r="Y33" s="116">
        <v>0</v>
      </c>
      <c r="Z33" s="116">
        <v>200.17</v>
      </c>
      <c r="AA33" s="116">
        <v>16559</v>
      </c>
    </row>
    <row r="34" spans="1:27" ht="14.25" customHeight="1" thickBot="1" x14ac:dyDescent="0.3">
      <c r="A34" s="180" t="s">
        <v>72</v>
      </c>
      <c r="B34" s="177" t="s">
        <v>172</v>
      </c>
      <c r="C34" s="178" t="s">
        <v>106</v>
      </c>
      <c r="D34" s="172" t="s">
        <v>90</v>
      </c>
      <c r="E34" s="172">
        <v>2499.9</v>
      </c>
      <c r="F34" s="172">
        <v>0</v>
      </c>
      <c r="G34" s="172">
        <v>0</v>
      </c>
      <c r="H34" s="172">
        <v>993.96</v>
      </c>
      <c r="I34" s="172">
        <v>4166.5</v>
      </c>
      <c r="J34" s="172">
        <v>0</v>
      </c>
      <c r="K34" s="172">
        <v>0</v>
      </c>
      <c r="L34" s="172">
        <v>0</v>
      </c>
      <c r="M34" s="172">
        <v>7660.36</v>
      </c>
      <c r="N34" s="123">
        <v>0</v>
      </c>
      <c r="O34" s="172">
        <v>808.85</v>
      </c>
      <c r="P34" s="116">
        <v>0</v>
      </c>
      <c r="Q34" s="116">
        <v>0</v>
      </c>
      <c r="R34" s="116">
        <v>0</v>
      </c>
      <c r="S34" s="117">
        <v>-0.04</v>
      </c>
      <c r="T34" s="116">
        <v>0</v>
      </c>
      <c r="U34" s="116">
        <v>0</v>
      </c>
      <c r="V34" s="116">
        <v>0</v>
      </c>
      <c r="W34" s="117">
        <v>-808.85</v>
      </c>
      <c r="X34" s="116">
        <v>0</v>
      </c>
      <c r="Y34" s="116">
        <v>0</v>
      </c>
      <c r="Z34" s="172">
        <v>-0.04</v>
      </c>
      <c r="AA34" s="172">
        <v>7660.4</v>
      </c>
    </row>
    <row r="35" spans="1:27" ht="14.25" customHeight="1" x14ac:dyDescent="0.25">
      <c r="A35" s="209" t="s">
        <v>48</v>
      </c>
      <c r="B35" s="210"/>
      <c r="C35" s="210"/>
      <c r="D35" s="211"/>
      <c r="E35" s="138">
        <v>121266.07</v>
      </c>
      <c r="F35" s="138">
        <v>3000</v>
      </c>
      <c r="G35" s="138">
        <v>565.33000000000004</v>
      </c>
      <c r="H35" s="138">
        <v>68138.59</v>
      </c>
      <c r="I35" s="138">
        <v>377442.58</v>
      </c>
      <c r="J35" s="138">
        <v>4232</v>
      </c>
      <c r="K35" s="138">
        <v>2639.74</v>
      </c>
      <c r="L35" s="138">
        <v>2285</v>
      </c>
      <c r="M35" s="138">
        <v>579569.31000000006</v>
      </c>
      <c r="N35" s="138">
        <f>SUM(N3:N34)</f>
        <v>-143.38</v>
      </c>
      <c r="O35" s="138">
        <v>188249</v>
      </c>
      <c r="P35" s="138">
        <v>282.66000000000003</v>
      </c>
      <c r="Q35" s="138">
        <v>12135</v>
      </c>
      <c r="R35" s="138">
        <f>SUM(R3:R34)</f>
        <v>0</v>
      </c>
      <c r="S35" s="182">
        <f>SUM(S3:S34)</f>
        <v>-0.16000000000000003</v>
      </c>
      <c r="T35" s="138">
        <v>1554.63</v>
      </c>
      <c r="U35" s="138">
        <v>847.98</v>
      </c>
      <c r="V35" s="138">
        <f>SUM(V3:V34)</f>
        <v>0</v>
      </c>
      <c r="W35" s="138">
        <v>-188249</v>
      </c>
      <c r="X35" s="138">
        <v>4554</v>
      </c>
      <c r="Y35" s="182">
        <f>SUM(Y3:Y34)</f>
        <v>0</v>
      </c>
      <c r="Z35" s="138">
        <v>19374.11</v>
      </c>
      <c r="AA35" s="138">
        <v>560195.19999999995</v>
      </c>
    </row>
    <row r="36" spans="1:27" ht="22.5" customHeight="1" thickBot="1" x14ac:dyDescent="0.3">
      <c r="A36" s="188" t="s">
        <v>217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 t="s">
        <v>217</v>
      </c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</row>
    <row r="37" spans="1:27" ht="24.75" customHeight="1" thickBot="1" x14ac:dyDescent="0.3">
      <c r="A37" s="93" t="s">
        <v>0</v>
      </c>
      <c r="B37" s="94" t="s">
        <v>1</v>
      </c>
      <c r="C37" s="94" t="s">
        <v>77</v>
      </c>
      <c r="D37" s="94" t="s">
        <v>78</v>
      </c>
      <c r="E37" s="94" t="s">
        <v>2</v>
      </c>
      <c r="F37" s="94" t="s">
        <v>56</v>
      </c>
      <c r="G37" s="94" t="s">
        <v>3</v>
      </c>
      <c r="H37" s="94" t="s">
        <v>75</v>
      </c>
      <c r="I37" s="94" t="s">
        <v>76</v>
      </c>
      <c r="J37" s="94" t="s">
        <v>4</v>
      </c>
      <c r="K37" s="181" t="s">
        <v>5</v>
      </c>
      <c r="L37" s="94" t="s">
        <v>6</v>
      </c>
      <c r="M37" s="95" t="s">
        <v>7</v>
      </c>
      <c r="N37" s="94" t="s">
        <v>8</v>
      </c>
      <c r="O37" s="94" t="s">
        <v>215</v>
      </c>
      <c r="P37" s="94" t="s">
        <v>191</v>
      </c>
      <c r="Q37" s="94" t="s">
        <v>73</v>
      </c>
      <c r="R37" s="94" t="s">
        <v>67</v>
      </c>
      <c r="S37" s="94" t="s">
        <v>180</v>
      </c>
      <c r="T37" s="94" t="s">
        <v>13</v>
      </c>
      <c r="U37" s="94" t="s">
        <v>14</v>
      </c>
      <c r="V37" s="94" t="s">
        <v>50</v>
      </c>
      <c r="W37" s="94" t="s">
        <v>17</v>
      </c>
      <c r="X37" s="94" t="s">
        <v>63</v>
      </c>
      <c r="Y37" s="95" t="s">
        <v>64</v>
      </c>
      <c r="Z37" s="150" t="s">
        <v>18</v>
      </c>
      <c r="AA37" s="96" t="s">
        <v>19</v>
      </c>
    </row>
    <row r="38" spans="1:27" ht="14.25" customHeight="1" x14ac:dyDescent="0.25">
      <c r="A38" s="179" t="s">
        <v>20</v>
      </c>
      <c r="B38" s="112" t="s">
        <v>126</v>
      </c>
      <c r="C38" s="112" t="s">
        <v>81</v>
      </c>
      <c r="D38" s="83" t="s">
        <v>82</v>
      </c>
      <c r="E38" s="126">
        <v>4767.1400000000003</v>
      </c>
      <c r="F38" s="126">
        <v>0</v>
      </c>
      <c r="G38" s="126">
        <v>95.34</v>
      </c>
      <c r="H38" s="126">
        <v>297.14999999999998</v>
      </c>
      <c r="I38" s="126">
        <v>2122.5500000000002</v>
      </c>
      <c r="J38" s="126">
        <v>529</v>
      </c>
      <c r="K38" s="126">
        <v>424.51</v>
      </c>
      <c r="L38" s="98">
        <v>0</v>
      </c>
      <c r="M38" s="126">
        <v>8235.69</v>
      </c>
      <c r="N38" s="126">
        <v>0</v>
      </c>
      <c r="O38" s="126">
        <v>1601.79</v>
      </c>
      <c r="P38" s="126">
        <v>47.67</v>
      </c>
      <c r="Q38" s="126">
        <v>1540</v>
      </c>
      <c r="R38" s="126">
        <v>0</v>
      </c>
      <c r="S38" s="126">
        <v>0.08</v>
      </c>
      <c r="T38" s="126">
        <v>262.19</v>
      </c>
      <c r="U38" s="126">
        <v>143.01</v>
      </c>
      <c r="V38" s="126">
        <v>95.34</v>
      </c>
      <c r="W38" s="129">
        <v>-1601.79</v>
      </c>
      <c r="X38" s="126">
        <v>0</v>
      </c>
      <c r="Y38" s="126">
        <v>0</v>
      </c>
      <c r="Z38" s="126">
        <v>2088.29</v>
      </c>
      <c r="AA38" s="126">
        <v>6147.4</v>
      </c>
    </row>
    <row r="39" spans="1:27" ht="14.25" customHeight="1" x14ac:dyDescent="0.25">
      <c r="A39" s="136" t="s">
        <v>21</v>
      </c>
      <c r="B39" s="113" t="s">
        <v>127</v>
      </c>
      <c r="C39" s="113" t="s">
        <v>83</v>
      </c>
      <c r="D39" s="74" t="s">
        <v>82</v>
      </c>
      <c r="E39" s="98">
        <v>4407.1499999999996</v>
      </c>
      <c r="F39" s="98">
        <v>0</v>
      </c>
      <c r="G39" s="98">
        <v>88.14</v>
      </c>
      <c r="H39" s="98">
        <v>265.36</v>
      </c>
      <c r="I39" s="98">
        <v>1895.45</v>
      </c>
      <c r="J39" s="98">
        <v>529</v>
      </c>
      <c r="K39" s="98">
        <v>379.09</v>
      </c>
      <c r="L39" s="98">
        <v>0</v>
      </c>
      <c r="M39" s="98">
        <v>7564.19</v>
      </c>
      <c r="N39" s="98">
        <v>0</v>
      </c>
      <c r="O39" s="98">
        <v>1416.64</v>
      </c>
      <c r="P39" s="98">
        <v>44.07</v>
      </c>
      <c r="Q39" s="98">
        <v>850</v>
      </c>
      <c r="R39" s="98">
        <v>0</v>
      </c>
      <c r="S39" s="99">
        <v>-0.02</v>
      </c>
      <c r="T39" s="98">
        <v>242.39</v>
      </c>
      <c r="U39" s="98">
        <v>132.21</v>
      </c>
      <c r="V39" s="98">
        <v>88.14</v>
      </c>
      <c r="W39" s="99">
        <v>-1416.64</v>
      </c>
      <c r="X39" s="98">
        <v>1600</v>
      </c>
      <c r="Y39" s="98">
        <v>0</v>
      </c>
      <c r="Z39" s="98">
        <v>2956.79</v>
      </c>
      <c r="AA39" s="98">
        <v>4607.3999999999996</v>
      </c>
    </row>
    <row r="40" spans="1:27" ht="14.25" customHeight="1" x14ac:dyDescent="0.25">
      <c r="A40" s="136" t="s">
        <v>22</v>
      </c>
      <c r="B40" s="113" t="s">
        <v>128</v>
      </c>
      <c r="C40" s="113" t="s">
        <v>84</v>
      </c>
      <c r="D40" s="74" t="s">
        <v>82</v>
      </c>
      <c r="E40" s="98">
        <v>3047.32</v>
      </c>
      <c r="F40" s="98">
        <v>0</v>
      </c>
      <c r="G40" s="98">
        <v>60.95</v>
      </c>
      <c r="H40" s="98">
        <v>201.83</v>
      </c>
      <c r="I40" s="98">
        <v>1441.3</v>
      </c>
      <c r="J40" s="98">
        <v>529</v>
      </c>
      <c r="K40" s="98">
        <v>288.36</v>
      </c>
      <c r="L40" s="98">
        <v>0</v>
      </c>
      <c r="M40" s="98">
        <v>5568.76</v>
      </c>
      <c r="N40" s="98">
        <v>0</v>
      </c>
      <c r="O40" s="98">
        <v>906.97</v>
      </c>
      <c r="P40" s="98">
        <v>30.47</v>
      </c>
      <c r="Q40" s="98">
        <v>1255</v>
      </c>
      <c r="R40" s="98">
        <v>0</v>
      </c>
      <c r="S40" s="98">
        <v>0.12</v>
      </c>
      <c r="T40" s="98">
        <v>167.6</v>
      </c>
      <c r="U40" s="98">
        <v>91.42</v>
      </c>
      <c r="V40" s="98">
        <v>60.95</v>
      </c>
      <c r="W40" s="99">
        <v>-906.97</v>
      </c>
      <c r="X40" s="98">
        <v>0</v>
      </c>
      <c r="Y40" s="98">
        <v>0</v>
      </c>
      <c r="Z40" s="98">
        <v>1605.56</v>
      </c>
      <c r="AA40" s="98">
        <v>3963.2</v>
      </c>
    </row>
    <row r="41" spans="1:27" ht="14.25" customHeight="1" x14ac:dyDescent="0.25">
      <c r="A41" s="136" t="s">
        <v>65</v>
      </c>
      <c r="B41" s="141" t="s">
        <v>169</v>
      </c>
      <c r="C41" s="141" t="s">
        <v>111</v>
      </c>
      <c r="D41" s="142" t="s">
        <v>86</v>
      </c>
      <c r="E41" s="98">
        <v>4048.95</v>
      </c>
      <c r="F41" s="98">
        <v>0</v>
      </c>
      <c r="G41" s="98">
        <v>80.98</v>
      </c>
      <c r="H41" s="98">
        <v>404.3</v>
      </c>
      <c r="I41" s="98">
        <v>2882.6</v>
      </c>
      <c r="J41" s="98">
        <v>529</v>
      </c>
      <c r="K41" s="98">
        <v>576.52</v>
      </c>
      <c r="L41" s="98">
        <v>0</v>
      </c>
      <c r="M41" s="98">
        <v>8522.35</v>
      </c>
      <c r="N41" s="98">
        <v>0</v>
      </c>
      <c r="O41" s="98">
        <v>1818.72</v>
      </c>
      <c r="P41" s="98">
        <v>40.49</v>
      </c>
      <c r="Q41" s="98">
        <v>0</v>
      </c>
      <c r="R41" s="98">
        <v>0</v>
      </c>
      <c r="S41" s="99">
        <v>-0.08</v>
      </c>
      <c r="T41" s="98">
        <v>222.69</v>
      </c>
      <c r="U41" s="98">
        <v>121.47</v>
      </c>
      <c r="V41" s="98">
        <v>80.98</v>
      </c>
      <c r="W41" s="99">
        <v>-1818.72</v>
      </c>
      <c r="X41" s="98">
        <v>0</v>
      </c>
      <c r="Y41" s="98">
        <v>0</v>
      </c>
      <c r="Z41" s="98">
        <v>465.55</v>
      </c>
      <c r="AA41" s="98">
        <v>8056.8</v>
      </c>
    </row>
    <row r="42" spans="1:27" ht="14.25" customHeight="1" x14ac:dyDescent="0.25">
      <c r="A42" s="136" t="s">
        <v>23</v>
      </c>
      <c r="B42" s="113" t="s">
        <v>129</v>
      </c>
      <c r="C42" s="113" t="s">
        <v>85</v>
      </c>
      <c r="D42" s="74" t="s">
        <v>86</v>
      </c>
      <c r="E42" s="98">
        <v>3173.4</v>
      </c>
      <c r="F42" s="98">
        <v>0</v>
      </c>
      <c r="G42" s="98">
        <v>63.47</v>
      </c>
      <c r="H42" s="98">
        <v>201.78</v>
      </c>
      <c r="I42" s="98">
        <v>1441.3</v>
      </c>
      <c r="J42" s="98">
        <v>529</v>
      </c>
      <c r="K42" s="98">
        <v>288.26</v>
      </c>
      <c r="L42" s="98">
        <v>0</v>
      </c>
      <c r="M42" s="98">
        <v>5697.21</v>
      </c>
      <c r="N42" s="98">
        <v>0</v>
      </c>
      <c r="O42" s="98">
        <v>934.42</v>
      </c>
      <c r="P42" s="98">
        <v>31.73</v>
      </c>
      <c r="Q42" s="98">
        <v>0</v>
      </c>
      <c r="R42" s="98">
        <v>0</v>
      </c>
      <c r="S42" s="98">
        <v>7.0000000000000007E-2</v>
      </c>
      <c r="T42" s="98">
        <v>174.54</v>
      </c>
      <c r="U42" s="98">
        <v>95.2</v>
      </c>
      <c r="V42" s="98">
        <v>63.47</v>
      </c>
      <c r="W42" s="99">
        <v>-934.42</v>
      </c>
      <c r="X42" s="98">
        <v>0</v>
      </c>
      <c r="Y42" s="98">
        <v>0</v>
      </c>
      <c r="Z42" s="98">
        <v>365.01</v>
      </c>
      <c r="AA42" s="98">
        <v>5332.2</v>
      </c>
    </row>
    <row r="43" spans="1:27" ht="14.25" customHeight="1" x14ac:dyDescent="0.25">
      <c r="A43" s="136" t="s">
        <v>24</v>
      </c>
      <c r="B43" s="113" t="s">
        <v>130</v>
      </c>
      <c r="C43" s="113" t="s">
        <v>87</v>
      </c>
      <c r="D43" s="74" t="s">
        <v>86</v>
      </c>
      <c r="E43" s="98">
        <v>3589.51</v>
      </c>
      <c r="F43" s="98">
        <v>0</v>
      </c>
      <c r="G43" s="98">
        <v>71.790000000000006</v>
      </c>
      <c r="H43" s="98">
        <v>201.78</v>
      </c>
      <c r="I43" s="98">
        <v>1441.3</v>
      </c>
      <c r="J43" s="98">
        <v>529</v>
      </c>
      <c r="K43" s="98">
        <v>288.26</v>
      </c>
      <c r="L43" s="98">
        <v>0</v>
      </c>
      <c r="M43" s="98">
        <v>6121.64</v>
      </c>
      <c r="N43" s="98">
        <v>0</v>
      </c>
      <c r="O43" s="98">
        <v>1025.08</v>
      </c>
      <c r="P43" s="98">
        <v>35.9</v>
      </c>
      <c r="Q43" s="98">
        <v>1210</v>
      </c>
      <c r="R43" s="98">
        <v>0</v>
      </c>
      <c r="S43" s="98">
        <v>0.04</v>
      </c>
      <c r="T43" s="98">
        <v>197.42</v>
      </c>
      <c r="U43" s="98">
        <v>107.69</v>
      </c>
      <c r="V43" s="98">
        <v>71.790000000000006</v>
      </c>
      <c r="W43" s="99">
        <v>-1025.08</v>
      </c>
      <c r="X43" s="98">
        <v>606</v>
      </c>
      <c r="Y43" s="98">
        <v>0</v>
      </c>
      <c r="Z43" s="98">
        <v>2228.84</v>
      </c>
      <c r="AA43" s="98">
        <v>3892.8</v>
      </c>
    </row>
    <row r="44" spans="1:27" ht="14.25" customHeight="1" x14ac:dyDescent="0.25">
      <c r="A44" s="136" t="s">
        <v>25</v>
      </c>
      <c r="B44" s="113" t="s">
        <v>131</v>
      </c>
      <c r="C44" s="113" t="s">
        <v>87</v>
      </c>
      <c r="D44" s="74" t="s">
        <v>86</v>
      </c>
      <c r="E44" s="98">
        <v>3070.8</v>
      </c>
      <c r="F44" s="98">
        <v>0</v>
      </c>
      <c r="G44" s="98">
        <v>61.42</v>
      </c>
      <c r="H44" s="98">
        <v>128.32</v>
      </c>
      <c r="I44" s="98">
        <v>987.1</v>
      </c>
      <c r="J44" s="98">
        <v>529</v>
      </c>
      <c r="K44" s="98">
        <v>197.42</v>
      </c>
      <c r="L44" s="98">
        <v>0</v>
      </c>
      <c r="M44" s="98">
        <v>4974.0600000000004</v>
      </c>
      <c r="N44" s="98">
        <v>0</v>
      </c>
      <c r="O44" s="98">
        <v>698.63</v>
      </c>
      <c r="P44" s="98">
        <v>30.71</v>
      </c>
      <c r="Q44" s="98">
        <v>960</v>
      </c>
      <c r="R44" s="98">
        <v>0</v>
      </c>
      <c r="S44" s="99">
        <v>-0.08</v>
      </c>
      <c r="T44" s="98">
        <v>168.89</v>
      </c>
      <c r="U44" s="98">
        <v>92.12</v>
      </c>
      <c r="V44" s="98">
        <v>61.42</v>
      </c>
      <c r="W44" s="99">
        <v>-698.63</v>
      </c>
      <c r="X44" s="98">
        <v>1000</v>
      </c>
      <c r="Y44" s="98">
        <v>0</v>
      </c>
      <c r="Z44" s="98">
        <v>2313.06</v>
      </c>
      <c r="AA44" s="98">
        <v>2661</v>
      </c>
    </row>
    <row r="45" spans="1:27" ht="14.25" customHeight="1" x14ac:dyDescent="0.25">
      <c r="A45" s="136" t="s">
        <v>26</v>
      </c>
      <c r="B45" s="113" t="s">
        <v>132</v>
      </c>
      <c r="C45" s="113" t="s">
        <v>120</v>
      </c>
      <c r="D45" s="74" t="s">
        <v>88</v>
      </c>
      <c r="E45" s="98">
        <v>2161.9499999999998</v>
      </c>
      <c r="F45" s="98">
        <v>0</v>
      </c>
      <c r="G45" s="98">
        <v>43.24</v>
      </c>
      <c r="H45" s="98">
        <v>128.32</v>
      </c>
      <c r="I45" s="98">
        <v>987.1</v>
      </c>
      <c r="J45" s="98">
        <v>529</v>
      </c>
      <c r="K45" s="98">
        <v>197.42</v>
      </c>
      <c r="L45" s="98">
        <v>0</v>
      </c>
      <c r="M45" s="98">
        <v>4047.03</v>
      </c>
      <c r="N45" s="98">
        <v>0</v>
      </c>
      <c r="O45" s="98">
        <v>506.66</v>
      </c>
      <c r="P45" s="98">
        <v>21.62</v>
      </c>
      <c r="Q45" s="98">
        <v>0</v>
      </c>
      <c r="R45" s="98">
        <v>0</v>
      </c>
      <c r="S45" s="98">
        <v>0</v>
      </c>
      <c r="T45" s="98">
        <v>118.91</v>
      </c>
      <c r="U45" s="98">
        <v>64.86</v>
      </c>
      <c r="V45" s="98">
        <v>43.24</v>
      </c>
      <c r="W45" s="99">
        <v>-506.66</v>
      </c>
      <c r="X45" s="98">
        <v>0</v>
      </c>
      <c r="Y45" s="98">
        <v>0</v>
      </c>
      <c r="Z45" s="98">
        <v>248.63</v>
      </c>
      <c r="AA45" s="98">
        <v>3798.4</v>
      </c>
    </row>
    <row r="46" spans="1:27" ht="14.25" customHeight="1" x14ac:dyDescent="0.25">
      <c r="A46" s="136" t="s">
        <v>27</v>
      </c>
      <c r="B46" s="113" t="s">
        <v>133</v>
      </c>
      <c r="C46" s="113" t="s">
        <v>89</v>
      </c>
      <c r="D46" s="74" t="s">
        <v>90</v>
      </c>
      <c r="E46" s="98">
        <v>3499.95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3499.95</v>
      </c>
      <c r="N46" s="98">
        <v>0</v>
      </c>
      <c r="O46" s="98">
        <v>151.65</v>
      </c>
      <c r="P46" s="98">
        <v>0</v>
      </c>
      <c r="Q46" s="98">
        <v>0</v>
      </c>
      <c r="R46" s="98">
        <v>0</v>
      </c>
      <c r="S46" s="99">
        <v>-0.05</v>
      </c>
      <c r="T46" s="98">
        <v>0</v>
      </c>
      <c r="U46" s="98">
        <v>0</v>
      </c>
      <c r="V46" s="98">
        <v>0</v>
      </c>
      <c r="W46" s="99">
        <v>-151.65</v>
      </c>
      <c r="X46" s="98">
        <v>0</v>
      </c>
      <c r="Y46" s="98">
        <v>0</v>
      </c>
      <c r="Z46" s="98">
        <v>-0.05</v>
      </c>
      <c r="AA46" s="98">
        <v>3500</v>
      </c>
    </row>
    <row r="47" spans="1:27" ht="14.25" customHeight="1" x14ac:dyDescent="0.25">
      <c r="A47" s="136" t="s">
        <v>28</v>
      </c>
      <c r="B47" s="113" t="s">
        <v>134</v>
      </c>
      <c r="C47" s="113" t="s">
        <v>91</v>
      </c>
      <c r="D47" s="74" t="s">
        <v>86</v>
      </c>
      <c r="E47" s="98">
        <v>3500.1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3500.1</v>
      </c>
      <c r="N47" s="98">
        <v>0</v>
      </c>
      <c r="O47" s="98">
        <v>151.66999999999999</v>
      </c>
      <c r="P47" s="98">
        <v>0</v>
      </c>
      <c r="Q47" s="98">
        <v>0</v>
      </c>
      <c r="R47" s="98">
        <v>0</v>
      </c>
      <c r="S47" s="98">
        <v>0.1</v>
      </c>
      <c r="T47" s="98">
        <v>0</v>
      </c>
      <c r="U47" s="98">
        <v>0</v>
      </c>
      <c r="V47" s="98">
        <v>0</v>
      </c>
      <c r="W47" s="99">
        <v>-151.66999999999999</v>
      </c>
      <c r="X47" s="98">
        <v>0</v>
      </c>
      <c r="Y47" s="98">
        <v>0</v>
      </c>
      <c r="Z47" s="98">
        <v>0.1</v>
      </c>
      <c r="AA47" s="98">
        <v>3500</v>
      </c>
    </row>
    <row r="48" spans="1:27" ht="14.25" customHeight="1" x14ac:dyDescent="0.25">
      <c r="A48" s="132" t="s">
        <v>29</v>
      </c>
      <c r="B48" s="74" t="s">
        <v>135</v>
      </c>
      <c r="C48" s="74" t="s">
        <v>92</v>
      </c>
      <c r="D48" s="74" t="s">
        <v>93</v>
      </c>
      <c r="E48" s="98">
        <v>2500.0500000000002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2500.0500000000002</v>
      </c>
      <c r="N48" s="98">
        <v>0</v>
      </c>
      <c r="O48" s="98">
        <v>7.67</v>
      </c>
      <c r="P48" s="98">
        <v>0</v>
      </c>
      <c r="Q48" s="98">
        <v>0</v>
      </c>
      <c r="R48" s="98">
        <v>0</v>
      </c>
      <c r="S48" s="98">
        <v>0.05</v>
      </c>
      <c r="T48" s="98">
        <v>0</v>
      </c>
      <c r="U48" s="98">
        <v>0</v>
      </c>
      <c r="V48" s="98">
        <v>0</v>
      </c>
      <c r="W48" s="99">
        <v>-7.67</v>
      </c>
      <c r="X48" s="98">
        <v>0</v>
      </c>
      <c r="Y48" s="98">
        <v>0</v>
      </c>
      <c r="Z48" s="98">
        <v>0.05</v>
      </c>
      <c r="AA48" s="98">
        <v>2500</v>
      </c>
    </row>
    <row r="49" spans="1:27" ht="14.25" customHeight="1" x14ac:dyDescent="0.25">
      <c r="A49" s="132" t="s">
        <v>34</v>
      </c>
      <c r="B49" s="74" t="s">
        <v>140</v>
      </c>
      <c r="C49" s="74" t="s">
        <v>100</v>
      </c>
      <c r="D49" s="74" t="s">
        <v>88</v>
      </c>
      <c r="E49" s="98">
        <v>2499.9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2499.9</v>
      </c>
      <c r="N49" s="98">
        <v>0</v>
      </c>
      <c r="O49" s="98">
        <v>7.65</v>
      </c>
      <c r="P49" s="98">
        <v>0</v>
      </c>
      <c r="Q49" s="98">
        <v>450</v>
      </c>
      <c r="R49" s="98">
        <v>0</v>
      </c>
      <c r="S49" s="99">
        <v>-0.1</v>
      </c>
      <c r="T49" s="98">
        <v>0</v>
      </c>
      <c r="U49" s="98">
        <v>0</v>
      </c>
      <c r="V49" s="98">
        <v>0</v>
      </c>
      <c r="W49" s="99">
        <v>-7.65</v>
      </c>
      <c r="X49" s="98">
        <v>0</v>
      </c>
      <c r="Y49" s="98">
        <v>0</v>
      </c>
      <c r="Z49" s="98">
        <v>449.9</v>
      </c>
      <c r="AA49" s="98">
        <v>2050</v>
      </c>
    </row>
    <row r="50" spans="1:27" ht="14.25" customHeight="1" x14ac:dyDescent="0.25">
      <c r="A50" s="132" t="s">
        <v>36</v>
      </c>
      <c r="B50" s="74" t="s">
        <v>142</v>
      </c>
      <c r="C50" s="74" t="s">
        <v>102</v>
      </c>
      <c r="D50" s="74" t="s">
        <v>103</v>
      </c>
      <c r="E50" s="98">
        <v>4000.05</v>
      </c>
      <c r="F50" s="98">
        <v>500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4500.05</v>
      </c>
      <c r="N50" s="98">
        <v>0</v>
      </c>
      <c r="O50" s="98">
        <v>433.95</v>
      </c>
      <c r="P50" s="98">
        <v>0</v>
      </c>
      <c r="Q50" s="98">
        <v>0</v>
      </c>
      <c r="R50" s="98">
        <v>0</v>
      </c>
      <c r="S50" s="98">
        <v>0.05</v>
      </c>
      <c r="T50" s="98">
        <v>0</v>
      </c>
      <c r="U50" s="98">
        <v>0</v>
      </c>
      <c r="V50" s="98">
        <v>0</v>
      </c>
      <c r="W50" s="99">
        <v>-433.95</v>
      </c>
      <c r="X50" s="98">
        <v>0</v>
      </c>
      <c r="Y50" s="98">
        <v>0</v>
      </c>
      <c r="Z50" s="98">
        <v>0.05</v>
      </c>
      <c r="AA50" s="98">
        <v>4500</v>
      </c>
    </row>
    <row r="51" spans="1:27" ht="14.25" customHeight="1" x14ac:dyDescent="0.25">
      <c r="A51" s="132" t="s">
        <v>37</v>
      </c>
      <c r="B51" s="74" t="s">
        <v>143</v>
      </c>
      <c r="C51" s="74" t="s">
        <v>121</v>
      </c>
      <c r="D51" s="74" t="s">
        <v>86</v>
      </c>
      <c r="E51" s="98">
        <v>3999.9</v>
      </c>
      <c r="F51" s="98">
        <v>500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4499.8999999999996</v>
      </c>
      <c r="N51" s="98">
        <v>0</v>
      </c>
      <c r="O51" s="98">
        <v>433.92</v>
      </c>
      <c r="P51" s="98">
        <v>0</v>
      </c>
      <c r="Q51" s="98">
        <v>0</v>
      </c>
      <c r="R51" s="98">
        <v>0</v>
      </c>
      <c r="S51" s="99">
        <v>-0.1</v>
      </c>
      <c r="T51" s="98">
        <v>0</v>
      </c>
      <c r="U51" s="98">
        <v>0</v>
      </c>
      <c r="V51" s="98">
        <v>0</v>
      </c>
      <c r="W51" s="99">
        <v>-433.92</v>
      </c>
      <c r="X51" s="98">
        <v>0</v>
      </c>
      <c r="Y51" s="98">
        <v>0</v>
      </c>
      <c r="Z51" s="98">
        <v>-0.1</v>
      </c>
      <c r="AA51" s="98">
        <v>4500</v>
      </c>
    </row>
    <row r="52" spans="1:27" ht="14.25" customHeight="1" x14ac:dyDescent="0.25">
      <c r="A52" s="132" t="s">
        <v>39</v>
      </c>
      <c r="B52" s="74" t="s">
        <v>145</v>
      </c>
      <c r="C52" s="74" t="s">
        <v>122</v>
      </c>
      <c r="D52" s="74" t="s">
        <v>104</v>
      </c>
      <c r="E52" s="98">
        <v>3000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3000</v>
      </c>
      <c r="N52" s="98">
        <v>0</v>
      </c>
      <c r="O52" s="98">
        <v>76.98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9">
        <v>-76.98</v>
      </c>
      <c r="X52" s="98">
        <v>0</v>
      </c>
      <c r="Y52" s="98">
        <v>0</v>
      </c>
      <c r="Z52" s="98">
        <v>0</v>
      </c>
      <c r="AA52" s="98">
        <v>3000</v>
      </c>
    </row>
    <row r="53" spans="1:27" ht="14.25" customHeight="1" x14ac:dyDescent="0.25">
      <c r="A53" s="132" t="s">
        <v>40</v>
      </c>
      <c r="B53" s="74" t="s">
        <v>146</v>
      </c>
      <c r="C53" s="74" t="s">
        <v>105</v>
      </c>
      <c r="D53" s="74" t="s">
        <v>86</v>
      </c>
      <c r="E53" s="98">
        <v>4500</v>
      </c>
      <c r="F53" s="98">
        <v>500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5000</v>
      </c>
      <c r="N53" s="98">
        <v>0</v>
      </c>
      <c r="O53" s="98">
        <v>523.54</v>
      </c>
      <c r="P53" s="98">
        <v>0</v>
      </c>
      <c r="Q53" s="98">
        <v>2270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9">
        <v>-523.54</v>
      </c>
      <c r="X53" s="98">
        <v>336</v>
      </c>
      <c r="Y53" s="98">
        <v>0</v>
      </c>
      <c r="Z53" s="98">
        <v>2606</v>
      </c>
      <c r="AA53" s="98">
        <v>2394</v>
      </c>
    </row>
    <row r="54" spans="1:27" ht="14.25" customHeight="1" x14ac:dyDescent="0.25">
      <c r="A54" s="132" t="s">
        <v>41</v>
      </c>
      <c r="B54" s="74" t="s">
        <v>147</v>
      </c>
      <c r="C54" s="74" t="s">
        <v>106</v>
      </c>
      <c r="D54" s="74" t="s">
        <v>106</v>
      </c>
      <c r="E54" s="98">
        <v>1999.95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1999.95</v>
      </c>
      <c r="N54" s="99">
        <v>-71.69</v>
      </c>
      <c r="O54" s="98">
        <v>0</v>
      </c>
      <c r="P54" s="98">
        <v>0</v>
      </c>
      <c r="Q54" s="98">
        <v>0</v>
      </c>
      <c r="R54" s="98">
        <v>0</v>
      </c>
      <c r="S54" s="99">
        <v>-0.16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-71.849999999999994</v>
      </c>
      <c r="AA54" s="98">
        <v>2071.8000000000002</v>
      </c>
    </row>
    <row r="55" spans="1:27" ht="14.25" customHeight="1" x14ac:dyDescent="0.25">
      <c r="A55" s="132" t="s">
        <v>42</v>
      </c>
      <c r="B55" s="74" t="s">
        <v>148</v>
      </c>
      <c r="C55" s="74" t="s">
        <v>123</v>
      </c>
      <c r="D55" s="74" t="s">
        <v>93</v>
      </c>
      <c r="E55" s="98">
        <v>4000.05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4000.05</v>
      </c>
      <c r="N55" s="98">
        <v>0</v>
      </c>
      <c r="O55" s="98">
        <v>349.04</v>
      </c>
      <c r="P55" s="98">
        <v>0</v>
      </c>
      <c r="Q55" s="98">
        <v>0</v>
      </c>
      <c r="R55" s="98">
        <v>0</v>
      </c>
      <c r="S55" s="98">
        <v>0.05</v>
      </c>
      <c r="T55" s="98">
        <v>0</v>
      </c>
      <c r="U55" s="98">
        <v>0</v>
      </c>
      <c r="V55" s="98">
        <v>0</v>
      </c>
      <c r="W55" s="99">
        <v>-349.04</v>
      </c>
      <c r="X55" s="98">
        <v>0</v>
      </c>
      <c r="Y55" s="98">
        <v>0</v>
      </c>
      <c r="Z55" s="98">
        <v>0.05</v>
      </c>
      <c r="AA55" s="98">
        <v>4000</v>
      </c>
    </row>
    <row r="56" spans="1:27" ht="14.25" customHeight="1" x14ac:dyDescent="0.25">
      <c r="A56" s="132" t="s">
        <v>43</v>
      </c>
      <c r="B56" s="74" t="s">
        <v>149</v>
      </c>
      <c r="C56" s="74" t="s">
        <v>107</v>
      </c>
      <c r="D56" s="74" t="s">
        <v>108</v>
      </c>
      <c r="E56" s="98">
        <v>2500.0500000000002</v>
      </c>
      <c r="F56" s="98">
        <v>500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3000.05</v>
      </c>
      <c r="N56" s="98">
        <v>0</v>
      </c>
      <c r="O56" s="98">
        <v>76.989999999999995</v>
      </c>
      <c r="P56" s="98">
        <v>0</v>
      </c>
      <c r="Q56" s="98">
        <v>0</v>
      </c>
      <c r="R56" s="98">
        <v>0</v>
      </c>
      <c r="S56" s="98">
        <v>0.05</v>
      </c>
      <c r="T56" s="98">
        <v>0</v>
      </c>
      <c r="U56" s="98">
        <v>0</v>
      </c>
      <c r="V56" s="98">
        <v>0</v>
      </c>
      <c r="W56" s="99">
        <v>-76.989999999999995</v>
      </c>
      <c r="X56" s="98">
        <v>0</v>
      </c>
      <c r="Y56" s="98">
        <v>0</v>
      </c>
      <c r="Z56" s="98">
        <v>0.05</v>
      </c>
      <c r="AA56" s="98">
        <v>3000</v>
      </c>
    </row>
    <row r="57" spans="1:27" ht="14.25" customHeight="1" x14ac:dyDescent="0.25">
      <c r="A57" s="132" t="s">
        <v>44</v>
      </c>
      <c r="B57" s="74" t="s">
        <v>150</v>
      </c>
      <c r="C57" s="74" t="s">
        <v>109</v>
      </c>
      <c r="D57" s="74" t="s">
        <v>90</v>
      </c>
      <c r="E57" s="98">
        <v>1999.95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1999.95</v>
      </c>
      <c r="N57" s="99">
        <v>-71.69</v>
      </c>
      <c r="O57" s="98">
        <v>0</v>
      </c>
      <c r="P57" s="98">
        <v>0</v>
      </c>
      <c r="Q57" s="98">
        <v>0</v>
      </c>
      <c r="R57" s="98">
        <v>0</v>
      </c>
      <c r="S57" s="98">
        <v>0.04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98">
        <v>-71.650000000000006</v>
      </c>
      <c r="AA57" s="98">
        <v>2071.6</v>
      </c>
    </row>
    <row r="58" spans="1:27" ht="14.25" customHeight="1" x14ac:dyDescent="0.25">
      <c r="A58" s="132" t="s">
        <v>46</v>
      </c>
      <c r="B58" s="74" t="s">
        <v>152</v>
      </c>
      <c r="C58" s="74" t="s">
        <v>111</v>
      </c>
      <c r="D58" s="74" t="s">
        <v>86</v>
      </c>
      <c r="E58" s="98">
        <v>3499.95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3499.95</v>
      </c>
      <c r="N58" s="98">
        <v>0</v>
      </c>
      <c r="O58" s="98">
        <v>151.65</v>
      </c>
      <c r="P58" s="98">
        <v>0</v>
      </c>
      <c r="Q58" s="98">
        <v>0</v>
      </c>
      <c r="R58" s="98">
        <v>500</v>
      </c>
      <c r="S58" s="99">
        <v>-0.05</v>
      </c>
      <c r="T58" s="98">
        <v>0</v>
      </c>
      <c r="U58" s="98">
        <v>0</v>
      </c>
      <c r="V58" s="98">
        <v>0</v>
      </c>
      <c r="W58" s="99">
        <v>-151.65</v>
      </c>
      <c r="X58" s="98">
        <v>1167</v>
      </c>
      <c r="Y58" s="98">
        <v>0</v>
      </c>
      <c r="Z58" s="98">
        <v>1666.95</v>
      </c>
      <c r="AA58" s="98">
        <v>1833</v>
      </c>
    </row>
    <row r="59" spans="1:27" ht="14.25" customHeight="1" x14ac:dyDescent="0.25">
      <c r="A59" s="132" t="s">
        <v>52</v>
      </c>
      <c r="B59" s="74" t="s">
        <v>157</v>
      </c>
      <c r="C59" s="74" t="s">
        <v>83</v>
      </c>
      <c r="D59" s="74" t="s">
        <v>124</v>
      </c>
      <c r="E59" s="98">
        <v>5000.1000000000004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5000.1000000000004</v>
      </c>
      <c r="N59" s="98">
        <v>0</v>
      </c>
      <c r="O59" s="98">
        <v>523.55999999999995</v>
      </c>
      <c r="P59" s="98">
        <v>0</v>
      </c>
      <c r="Q59" s="98">
        <v>0</v>
      </c>
      <c r="R59" s="98">
        <v>0</v>
      </c>
      <c r="S59" s="99">
        <v>-0.1</v>
      </c>
      <c r="T59" s="98">
        <v>0</v>
      </c>
      <c r="U59" s="98">
        <v>0</v>
      </c>
      <c r="V59" s="98">
        <v>0</v>
      </c>
      <c r="W59" s="99">
        <v>-523.55999999999995</v>
      </c>
      <c r="X59" s="98">
        <v>0</v>
      </c>
      <c r="Y59" s="98">
        <v>0</v>
      </c>
      <c r="Z59" s="98">
        <v>-0.1</v>
      </c>
      <c r="AA59" s="98">
        <v>5000.2</v>
      </c>
    </row>
    <row r="60" spans="1:27" ht="14.25" customHeight="1" x14ac:dyDescent="0.25">
      <c r="A60" s="132" t="s">
        <v>53</v>
      </c>
      <c r="B60" s="74" t="s">
        <v>158</v>
      </c>
      <c r="C60" s="74" t="s">
        <v>112</v>
      </c>
      <c r="D60" s="74" t="s">
        <v>113</v>
      </c>
      <c r="E60" s="98">
        <v>4000.05</v>
      </c>
      <c r="F60" s="98">
        <v>1000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5000.05</v>
      </c>
      <c r="N60" s="98">
        <v>0</v>
      </c>
      <c r="O60" s="98">
        <v>523.54999999999995</v>
      </c>
      <c r="P60" s="98">
        <v>0</v>
      </c>
      <c r="Q60" s="98">
        <v>0</v>
      </c>
      <c r="R60" s="98">
        <v>0</v>
      </c>
      <c r="S60" s="98">
        <v>0.05</v>
      </c>
      <c r="T60" s="98">
        <v>0</v>
      </c>
      <c r="U60" s="98">
        <v>0</v>
      </c>
      <c r="V60" s="98">
        <v>0</v>
      </c>
      <c r="W60" s="99">
        <v>-523.54999999999995</v>
      </c>
      <c r="X60" s="98">
        <v>0</v>
      </c>
      <c r="Y60" s="98">
        <v>0</v>
      </c>
      <c r="Z60" s="98">
        <v>0.05</v>
      </c>
      <c r="AA60" s="98">
        <v>5000</v>
      </c>
    </row>
    <row r="61" spans="1:27" ht="14.25" customHeight="1" x14ac:dyDescent="0.25">
      <c r="A61" s="132" t="s">
        <v>54</v>
      </c>
      <c r="B61" s="74" t="s">
        <v>159</v>
      </c>
      <c r="C61" s="74" t="s">
        <v>114</v>
      </c>
      <c r="D61" s="74" t="s">
        <v>101</v>
      </c>
      <c r="E61" s="98">
        <v>2500.0500000000002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2500.0500000000002</v>
      </c>
      <c r="N61" s="98">
        <v>0</v>
      </c>
      <c r="O61" s="98">
        <v>7.67</v>
      </c>
      <c r="P61" s="98">
        <v>0</v>
      </c>
      <c r="Q61" s="98">
        <v>0</v>
      </c>
      <c r="R61" s="98">
        <v>0</v>
      </c>
      <c r="S61" s="99">
        <v>-0.15</v>
      </c>
      <c r="T61" s="98">
        <v>0</v>
      </c>
      <c r="U61" s="98">
        <v>0</v>
      </c>
      <c r="V61" s="98">
        <v>0</v>
      </c>
      <c r="W61" s="99">
        <v>-7.67</v>
      </c>
      <c r="X61" s="98">
        <v>0</v>
      </c>
      <c r="Y61" s="98">
        <v>0</v>
      </c>
      <c r="Z61" s="98">
        <v>-0.15</v>
      </c>
      <c r="AA61" s="98">
        <v>2500.1999999999998</v>
      </c>
    </row>
    <row r="62" spans="1:27" ht="14.25" customHeight="1" x14ac:dyDescent="0.25">
      <c r="A62" s="132" t="s">
        <v>55</v>
      </c>
      <c r="B62" s="74" t="s">
        <v>162</v>
      </c>
      <c r="C62" s="74" t="s">
        <v>89</v>
      </c>
      <c r="D62" s="74" t="s">
        <v>90</v>
      </c>
      <c r="E62" s="98">
        <v>3499.95</v>
      </c>
      <c r="F62" s="98">
        <v>500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3999.95</v>
      </c>
      <c r="N62" s="98">
        <v>0</v>
      </c>
      <c r="O62" s="98">
        <v>349.02</v>
      </c>
      <c r="P62" s="98">
        <v>0</v>
      </c>
      <c r="Q62" s="98">
        <v>0</v>
      </c>
      <c r="R62" s="98">
        <v>0</v>
      </c>
      <c r="S62" s="99">
        <v>-0.05</v>
      </c>
      <c r="T62" s="98">
        <v>0</v>
      </c>
      <c r="U62" s="98">
        <v>0</v>
      </c>
      <c r="V62" s="98">
        <v>0</v>
      </c>
      <c r="W62" s="99">
        <v>-349.02</v>
      </c>
      <c r="X62" s="98">
        <v>845</v>
      </c>
      <c r="Y62" s="98">
        <v>0</v>
      </c>
      <c r="Z62" s="98">
        <v>844.95</v>
      </c>
      <c r="AA62" s="98">
        <v>3155</v>
      </c>
    </row>
    <row r="63" spans="1:27" ht="14.25" customHeight="1" x14ac:dyDescent="0.25">
      <c r="A63" s="132" t="s">
        <v>57</v>
      </c>
      <c r="B63" s="74" t="s">
        <v>163</v>
      </c>
      <c r="C63" s="74" t="s">
        <v>115</v>
      </c>
      <c r="D63" s="74" t="s">
        <v>89</v>
      </c>
      <c r="E63" s="98">
        <v>3499.95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3499.95</v>
      </c>
      <c r="N63" s="98">
        <v>0</v>
      </c>
      <c r="O63" s="98">
        <v>151.65</v>
      </c>
      <c r="P63" s="98">
        <v>0</v>
      </c>
      <c r="Q63" s="98">
        <v>0</v>
      </c>
      <c r="R63" s="98">
        <v>0</v>
      </c>
      <c r="S63" s="99">
        <v>-0.05</v>
      </c>
      <c r="T63" s="98">
        <v>0</v>
      </c>
      <c r="U63" s="98">
        <v>0</v>
      </c>
      <c r="V63" s="98">
        <v>0</v>
      </c>
      <c r="W63" s="99">
        <v>-151.65</v>
      </c>
      <c r="X63" s="98">
        <v>0</v>
      </c>
      <c r="Y63" s="98">
        <v>0</v>
      </c>
      <c r="Z63" s="98">
        <v>-0.05</v>
      </c>
      <c r="AA63" s="98">
        <v>3500</v>
      </c>
    </row>
    <row r="64" spans="1:27" ht="14.25" customHeight="1" x14ac:dyDescent="0.25">
      <c r="A64" s="132" t="s">
        <v>58</v>
      </c>
      <c r="B64" s="74" t="s">
        <v>165</v>
      </c>
      <c r="C64" s="74" t="s">
        <v>123</v>
      </c>
      <c r="D64" s="74" t="s">
        <v>93</v>
      </c>
      <c r="E64" s="98">
        <v>4000.05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4000.05</v>
      </c>
      <c r="N64" s="98">
        <v>0</v>
      </c>
      <c r="O64" s="98">
        <v>349.04</v>
      </c>
      <c r="P64" s="98">
        <v>0</v>
      </c>
      <c r="Q64" s="98">
        <v>0</v>
      </c>
      <c r="R64" s="98">
        <v>0</v>
      </c>
      <c r="S64" s="98">
        <v>0.05</v>
      </c>
      <c r="T64" s="98">
        <v>0</v>
      </c>
      <c r="U64" s="98">
        <v>0</v>
      </c>
      <c r="V64" s="98">
        <v>0</v>
      </c>
      <c r="W64" s="99">
        <v>-349.04</v>
      </c>
      <c r="X64" s="98">
        <v>0</v>
      </c>
      <c r="Y64" s="98">
        <v>0</v>
      </c>
      <c r="Z64" s="98">
        <v>0.05</v>
      </c>
      <c r="AA64" s="98">
        <v>4000</v>
      </c>
    </row>
    <row r="65" spans="1:27" ht="14.25" customHeight="1" x14ac:dyDescent="0.25">
      <c r="A65" s="132" t="s">
        <v>60</v>
      </c>
      <c r="B65" s="74" t="s">
        <v>167</v>
      </c>
      <c r="C65" s="74" t="s">
        <v>116</v>
      </c>
      <c r="D65" s="74" t="s">
        <v>117</v>
      </c>
      <c r="E65" s="98">
        <v>15000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15000</v>
      </c>
      <c r="N65" s="98">
        <v>0</v>
      </c>
      <c r="O65" s="98">
        <v>2759.37</v>
      </c>
      <c r="P65" s="98">
        <v>0</v>
      </c>
      <c r="Q65" s="98">
        <v>2400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9">
        <v>-2759.37</v>
      </c>
      <c r="X65" s="98">
        <v>0</v>
      </c>
      <c r="Y65" s="98">
        <v>0</v>
      </c>
      <c r="Z65" s="98">
        <v>2400</v>
      </c>
      <c r="AA65" s="98">
        <v>12600</v>
      </c>
    </row>
    <row r="66" spans="1:27" ht="14.25" customHeight="1" x14ac:dyDescent="0.25">
      <c r="A66" s="132" t="s">
        <v>61</v>
      </c>
      <c r="B66" s="74" t="s">
        <v>168</v>
      </c>
      <c r="C66" s="74" t="s">
        <v>118</v>
      </c>
      <c r="D66" s="74" t="s">
        <v>95</v>
      </c>
      <c r="E66" s="98">
        <v>3000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3000</v>
      </c>
      <c r="N66" s="98">
        <v>0</v>
      </c>
      <c r="O66" s="98">
        <v>76.98</v>
      </c>
      <c r="P66" s="98">
        <v>0</v>
      </c>
      <c r="Q66" s="98">
        <v>1000</v>
      </c>
      <c r="R66" s="98">
        <v>0</v>
      </c>
      <c r="S66" s="98">
        <v>0</v>
      </c>
      <c r="T66" s="98">
        <v>0</v>
      </c>
      <c r="U66" s="98">
        <v>0</v>
      </c>
      <c r="V66" s="98">
        <v>0</v>
      </c>
      <c r="W66" s="99">
        <v>-76.98</v>
      </c>
      <c r="X66" s="98">
        <v>0</v>
      </c>
      <c r="Y66" s="98">
        <v>0</v>
      </c>
      <c r="Z66" s="98">
        <v>1000</v>
      </c>
      <c r="AA66" s="98">
        <v>2000</v>
      </c>
    </row>
    <row r="67" spans="1:27" ht="14.25" customHeight="1" x14ac:dyDescent="0.25">
      <c r="A67" s="132" t="s">
        <v>68</v>
      </c>
      <c r="B67" s="142" t="s">
        <v>170</v>
      </c>
      <c r="C67" s="142" t="s">
        <v>89</v>
      </c>
      <c r="D67" s="98" t="s">
        <v>90</v>
      </c>
      <c r="E67" s="98">
        <v>3499.95</v>
      </c>
      <c r="F67" s="98">
        <v>500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3999.95</v>
      </c>
      <c r="N67" s="98">
        <v>0</v>
      </c>
      <c r="O67" s="98">
        <v>349.02</v>
      </c>
      <c r="P67" s="98">
        <v>0</v>
      </c>
      <c r="Q67" s="98">
        <v>0</v>
      </c>
      <c r="R67" s="98">
        <v>0</v>
      </c>
      <c r="S67" s="98">
        <v>0.15</v>
      </c>
      <c r="T67" s="98">
        <v>0</v>
      </c>
      <c r="U67" s="98">
        <v>0</v>
      </c>
      <c r="V67" s="98">
        <v>0</v>
      </c>
      <c r="W67" s="99">
        <v>-349.02</v>
      </c>
      <c r="X67" s="98">
        <v>0</v>
      </c>
      <c r="Y67" s="98">
        <v>0</v>
      </c>
      <c r="Z67" s="98">
        <v>0.15</v>
      </c>
      <c r="AA67" s="98">
        <v>3999.8</v>
      </c>
    </row>
    <row r="68" spans="1:27" ht="14.25" customHeight="1" x14ac:dyDescent="0.25">
      <c r="A68" s="132" t="s">
        <v>71</v>
      </c>
      <c r="B68" s="74" t="s">
        <v>171</v>
      </c>
      <c r="C68" s="142" t="s">
        <v>110</v>
      </c>
      <c r="D68" s="98" t="s">
        <v>124</v>
      </c>
      <c r="E68" s="98">
        <v>4999.95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4999.95</v>
      </c>
      <c r="N68" s="98">
        <v>0</v>
      </c>
      <c r="O68" s="98">
        <v>523.53</v>
      </c>
      <c r="P68" s="98">
        <v>0</v>
      </c>
      <c r="Q68" s="98">
        <v>200</v>
      </c>
      <c r="R68" s="98">
        <v>0</v>
      </c>
      <c r="S68" s="99">
        <v>-0.05</v>
      </c>
      <c r="T68" s="98">
        <v>0</v>
      </c>
      <c r="U68" s="98">
        <v>0</v>
      </c>
      <c r="V68" s="98">
        <v>0</v>
      </c>
      <c r="W68" s="99">
        <v>-523.53</v>
      </c>
      <c r="X68" s="98">
        <v>0</v>
      </c>
      <c r="Y68" s="98">
        <v>0</v>
      </c>
      <c r="Z68" s="98">
        <v>199.95</v>
      </c>
      <c r="AA68" s="98">
        <v>4800</v>
      </c>
    </row>
    <row r="69" spans="1:27" ht="14.25" customHeight="1" thickBot="1" x14ac:dyDescent="0.3">
      <c r="A69" s="134" t="s">
        <v>72</v>
      </c>
      <c r="B69" s="87" t="s">
        <v>172</v>
      </c>
      <c r="C69" s="164" t="s">
        <v>106</v>
      </c>
      <c r="D69" s="123" t="s">
        <v>90</v>
      </c>
      <c r="E69" s="123">
        <v>2499.9</v>
      </c>
      <c r="F69" s="123">
        <v>0</v>
      </c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98">
        <v>0</v>
      </c>
      <c r="M69" s="123">
        <v>2499.9</v>
      </c>
      <c r="N69" s="123">
        <v>0</v>
      </c>
      <c r="O69" s="123">
        <v>7.65</v>
      </c>
      <c r="P69" s="123">
        <v>0</v>
      </c>
      <c r="Q69" s="123">
        <v>0</v>
      </c>
      <c r="R69" s="123">
        <v>0</v>
      </c>
      <c r="S69" s="124">
        <v>-0.1</v>
      </c>
      <c r="T69" s="123">
        <v>0</v>
      </c>
      <c r="U69" s="123">
        <v>0</v>
      </c>
      <c r="V69" s="123">
        <v>0</v>
      </c>
      <c r="W69" s="124">
        <v>-7.65</v>
      </c>
      <c r="X69" s="123">
        <v>0</v>
      </c>
      <c r="Y69" s="123">
        <v>0</v>
      </c>
      <c r="Z69" s="123">
        <v>-0.1</v>
      </c>
      <c r="AA69" s="123">
        <v>2500</v>
      </c>
    </row>
    <row r="70" spans="1:27" ht="14.25" customHeight="1" thickBot="1" x14ac:dyDescent="0.3">
      <c r="A70" s="204" t="s">
        <v>48</v>
      </c>
      <c r="B70" s="205"/>
      <c r="C70" s="205"/>
      <c r="D70" s="206"/>
      <c r="E70" s="100">
        <v>121266.07</v>
      </c>
      <c r="F70" s="100">
        <v>4000</v>
      </c>
      <c r="G70" s="100">
        <v>565.33000000000004</v>
      </c>
      <c r="H70" s="100">
        <v>1828.84</v>
      </c>
      <c r="I70" s="100">
        <v>13198.7</v>
      </c>
      <c r="J70" s="100">
        <v>4232</v>
      </c>
      <c r="K70" s="100">
        <v>2639.84</v>
      </c>
      <c r="L70" s="169">
        <f>SUM(L38:L69)</f>
        <v>0</v>
      </c>
      <c r="M70" s="100">
        <v>147730.78</v>
      </c>
      <c r="N70" s="100">
        <v>-143.38</v>
      </c>
      <c r="O70" s="100">
        <v>16894.66</v>
      </c>
      <c r="P70" s="100">
        <v>282.66000000000003</v>
      </c>
      <c r="Q70" s="100">
        <v>12135</v>
      </c>
      <c r="R70" s="100">
        <v>500</v>
      </c>
      <c r="S70" s="100">
        <v>-0.24</v>
      </c>
      <c r="T70" s="100">
        <v>1554.63</v>
      </c>
      <c r="U70" s="100">
        <v>847.98</v>
      </c>
      <c r="V70" s="100">
        <v>565.33000000000004</v>
      </c>
      <c r="W70" s="100">
        <v>-16894.66</v>
      </c>
      <c r="X70" s="100">
        <v>5554</v>
      </c>
      <c r="Y70" s="100">
        <v>0</v>
      </c>
      <c r="Z70" s="100">
        <v>21295.98</v>
      </c>
      <c r="AA70" s="100">
        <v>126434.8</v>
      </c>
    </row>
    <row r="71" spans="1:27" ht="22.5" customHeight="1" thickBot="1" x14ac:dyDescent="0.3">
      <c r="A71" s="188" t="s">
        <v>179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212" t="s">
        <v>218</v>
      </c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</row>
    <row r="72" spans="1:27" ht="27.75" thickBot="1" x14ac:dyDescent="0.3">
      <c r="A72" s="93" t="s">
        <v>0</v>
      </c>
      <c r="B72" s="94" t="s">
        <v>1</v>
      </c>
      <c r="C72" s="94" t="s">
        <v>77</v>
      </c>
      <c r="D72" s="94" t="s">
        <v>78</v>
      </c>
      <c r="E72" s="94" t="s">
        <v>2</v>
      </c>
      <c r="F72" s="94" t="s">
        <v>56</v>
      </c>
      <c r="G72" s="94" t="s">
        <v>3</v>
      </c>
      <c r="H72" s="94" t="s">
        <v>75</v>
      </c>
      <c r="I72" s="94" t="s">
        <v>76</v>
      </c>
      <c r="J72" s="94" t="s">
        <v>4</v>
      </c>
      <c r="K72" s="181" t="s">
        <v>5</v>
      </c>
      <c r="L72" s="94" t="s">
        <v>6</v>
      </c>
      <c r="M72" s="95" t="s">
        <v>7</v>
      </c>
      <c r="N72" s="94" t="s">
        <v>8</v>
      </c>
      <c r="O72" s="94" t="s">
        <v>215</v>
      </c>
      <c r="P72" s="94" t="s">
        <v>191</v>
      </c>
      <c r="Q72" s="94" t="s">
        <v>73</v>
      </c>
      <c r="R72" s="94" t="s">
        <v>67</v>
      </c>
      <c r="S72" s="94" t="s">
        <v>180</v>
      </c>
      <c r="T72" s="94" t="s">
        <v>13</v>
      </c>
      <c r="U72" s="94" t="s">
        <v>14</v>
      </c>
      <c r="V72" s="94" t="s">
        <v>50</v>
      </c>
      <c r="W72" s="94" t="s">
        <v>17</v>
      </c>
      <c r="X72" s="94" t="s">
        <v>63</v>
      </c>
      <c r="Y72" s="95" t="s">
        <v>64</v>
      </c>
      <c r="Z72" s="150" t="s">
        <v>18</v>
      </c>
      <c r="AA72" s="96" t="s">
        <v>19</v>
      </c>
    </row>
    <row r="73" spans="1:27" ht="14.25" customHeight="1" x14ac:dyDescent="0.25">
      <c r="A73" s="179" t="s">
        <v>20</v>
      </c>
      <c r="B73" s="112" t="s">
        <v>126</v>
      </c>
      <c r="C73" s="112" t="s">
        <v>81</v>
      </c>
      <c r="D73" s="83" t="s">
        <v>82</v>
      </c>
      <c r="E73" s="84">
        <f t="shared" ref="E73:AA73" si="0">E3+E38</f>
        <v>9534.2800000000007</v>
      </c>
      <c r="F73" s="84">
        <f t="shared" si="0"/>
        <v>0</v>
      </c>
      <c r="G73" s="84">
        <f t="shared" si="0"/>
        <v>190.68</v>
      </c>
      <c r="H73" s="84">
        <f t="shared" si="0"/>
        <v>3634.1600000000003</v>
      </c>
      <c r="I73" s="84">
        <f t="shared" si="0"/>
        <v>25958.3</v>
      </c>
      <c r="J73" s="84">
        <f t="shared" si="0"/>
        <v>1058</v>
      </c>
      <c r="K73" s="84">
        <f t="shared" si="0"/>
        <v>849.02</v>
      </c>
      <c r="L73" s="84">
        <f t="shared" si="0"/>
        <v>0</v>
      </c>
      <c r="M73" s="84">
        <f t="shared" si="0"/>
        <v>41224.44</v>
      </c>
      <c r="N73" s="84">
        <f t="shared" si="0"/>
        <v>0</v>
      </c>
      <c r="O73" s="84">
        <f t="shared" si="0"/>
        <v>15805.11</v>
      </c>
      <c r="P73" s="84">
        <f t="shared" si="0"/>
        <v>95.34</v>
      </c>
      <c r="Q73" s="84">
        <f t="shared" si="0"/>
        <v>3080</v>
      </c>
      <c r="R73" s="84">
        <f t="shared" si="0"/>
        <v>0</v>
      </c>
      <c r="S73" s="84">
        <f t="shared" si="0"/>
        <v>-3.9999999999999994E-2</v>
      </c>
      <c r="T73" s="84">
        <f t="shared" si="0"/>
        <v>524.38</v>
      </c>
      <c r="U73" s="84">
        <f t="shared" si="0"/>
        <v>286.02</v>
      </c>
      <c r="V73" s="84">
        <f t="shared" si="0"/>
        <v>95.34</v>
      </c>
      <c r="W73" s="84">
        <f t="shared" si="0"/>
        <v>-15805.11</v>
      </c>
      <c r="X73" s="84">
        <f t="shared" si="0"/>
        <v>0</v>
      </c>
      <c r="Y73" s="84">
        <f t="shared" si="0"/>
        <v>0</v>
      </c>
      <c r="Z73" s="84">
        <f t="shared" si="0"/>
        <v>4081.04</v>
      </c>
      <c r="AA73" s="84">
        <f t="shared" si="0"/>
        <v>37143.4</v>
      </c>
    </row>
    <row r="74" spans="1:27" ht="14.25" customHeight="1" x14ac:dyDescent="0.25">
      <c r="A74" s="136" t="s">
        <v>21</v>
      </c>
      <c r="B74" s="113" t="s">
        <v>127</v>
      </c>
      <c r="C74" s="113" t="s">
        <v>83</v>
      </c>
      <c r="D74" s="74" t="s">
        <v>82</v>
      </c>
      <c r="E74" s="75">
        <f t="shared" ref="E74:AA74" si="1">E4+E39</f>
        <v>8814.2999999999993</v>
      </c>
      <c r="F74" s="75">
        <f t="shared" si="1"/>
        <v>0</v>
      </c>
      <c r="G74" s="75">
        <f t="shared" si="1"/>
        <v>176.28</v>
      </c>
      <c r="H74" s="75">
        <f t="shared" si="1"/>
        <v>3350.3700000000003</v>
      </c>
      <c r="I74" s="75">
        <f t="shared" si="1"/>
        <v>23931.190000000002</v>
      </c>
      <c r="J74" s="75">
        <f t="shared" si="1"/>
        <v>1058</v>
      </c>
      <c r="K74" s="75">
        <f t="shared" si="1"/>
        <v>758.18</v>
      </c>
      <c r="L74" s="75">
        <f t="shared" si="1"/>
        <v>0</v>
      </c>
      <c r="M74" s="75">
        <f t="shared" si="1"/>
        <v>38088.32</v>
      </c>
      <c r="N74" s="75">
        <f t="shared" si="1"/>
        <v>0</v>
      </c>
      <c r="O74" s="75">
        <f t="shared" si="1"/>
        <v>14169.99</v>
      </c>
      <c r="P74" s="75">
        <f t="shared" si="1"/>
        <v>88.14</v>
      </c>
      <c r="Q74" s="75">
        <f t="shared" si="1"/>
        <v>1700</v>
      </c>
      <c r="R74" s="75">
        <f t="shared" si="1"/>
        <v>0</v>
      </c>
      <c r="S74" s="75">
        <f t="shared" si="1"/>
        <v>3.9999999999999994E-2</v>
      </c>
      <c r="T74" s="75">
        <f t="shared" si="1"/>
        <v>484.78</v>
      </c>
      <c r="U74" s="75">
        <f t="shared" si="1"/>
        <v>264.42</v>
      </c>
      <c r="V74" s="75">
        <f t="shared" si="1"/>
        <v>88.14</v>
      </c>
      <c r="W74" s="75">
        <f t="shared" si="1"/>
        <v>-14169.99</v>
      </c>
      <c r="X74" s="75">
        <f t="shared" si="1"/>
        <v>3200</v>
      </c>
      <c r="Y74" s="75">
        <f t="shared" si="1"/>
        <v>0</v>
      </c>
      <c r="Z74" s="75">
        <f t="shared" si="1"/>
        <v>5825.52</v>
      </c>
      <c r="AA74" s="75">
        <f t="shared" si="1"/>
        <v>32262.800000000003</v>
      </c>
    </row>
    <row r="75" spans="1:27" ht="14.25" customHeight="1" x14ac:dyDescent="0.25">
      <c r="A75" s="136" t="s">
        <v>22</v>
      </c>
      <c r="B75" s="113" t="s">
        <v>128</v>
      </c>
      <c r="C75" s="113" t="s">
        <v>84</v>
      </c>
      <c r="D75" s="74" t="s">
        <v>82</v>
      </c>
      <c r="E75" s="75">
        <f t="shared" ref="E75:AA75" si="2">E5+E40</f>
        <v>6094.64</v>
      </c>
      <c r="F75" s="75">
        <f t="shared" si="2"/>
        <v>0</v>
      </c>
      <c r="G75" s="75">
        <f t="shared" si="2"/>
        <v>121.9</v>
      </c>
      <c r="H75" s="75">
        <f t="shared" si="2"/>
        <v>2334.91</v>
      </c>
      <c r="I75" s="75">
        <f t="shared" si="2"/>
        <v>16677.900000000001</v>
      </c>
      <c r="J75" s="75">
        <f t="shared" si="2"/>
        <v>1058</v>
      </c>
      <c r="K75" s="75">
        <f t="shared" si="2"/>
        <v>576.62</v>
      </c>
      <c r="L75" s="75">
        <f t="shared" si="2"/>
        <v>0</v>
      </c>
      <c r="M75" s="75">
        <f t="shared" si="2"/>
        <v>26863.97</v>
      </c>
      <c r="N75" s="75">
        <f t="shared" si="2"/>
        <v>0</v>
      </c>
      <c r="O75" s="75">
        <f t="shared" si="2"/>
        <v>8412.07</v>
      </c>
      <c r="P75" s="75">
        <f t="shared" si="2"/>
        <v>60.94</v>
      </c>
      <c r="Q75" s="75">
        <f t="shared" si="2"/>
        <v>2510</v>
      </c>
      <c r="R75" s="75">
        <f t="shared" si="2"/>
        <v>0</v>
      </c>
      <c r="S75" s="75">
        <f t="shared" si="2"/>
        <v>3.9999999999999994E-2</v>
      </c>
      <c r="T75" s="75">
        <f t="shared" si="2"/>
        <v>335.2</v>
      </c>
      <c r="U75" s="75">
        <f t="shared" si="2"/>
        <v>182.84</v>
      </c>
      <c r="V75" s="75">
        <f t="shared" si="2"/>
        <v>60.95</v>
      </c>
      <c r="W75" s="75">
        <f t="shared" si="2"/>
        <v>-8412.07</v>
      </c>
      <c r="X75" s="75">
        <f t="shared" si="2"/>
        <v>0</v>
      </c>
      <c r="Y75" s="75">
        <f t="shared" si="2"/>
        <v>0</v>
      </c>
      <c r="Z75" s="75">
        <f t="shared" si="2"/>
        <v>3149.9700000000003</v>
      </c>
      <c r="AA75" s="75">
        <f t="shared" si="2"/>
        <v>23714</v>
      </c>
    </row>
    <row r="76" spans="1:27" ht="14.25" customHeight="1" x14ac:dyDescent="0.25">
      <c r="A76" s="136" t="s">
        <v>65</v>
      </c>
      <c r="B76" s="141" t="s">
        <v>169</v>
      </c>
      <c r="C76" s="141" t="s">
        <v>111</v>
      </c>
      <c r="D76" s="142" t="s">
        <v>86</v>
      </c>
      <c r="E76" s="75">
        <f t="shared" ref="E76:AA76" si="3">E6+E41</f>
        <v>8097.9</v>
      </c>
      <c r="F76" s="75">
        <f t="shared" si="3"/>
        <v>0</v>
      </c>
      <c r="G76" s="75">
        <f t="shared" si="3"/>
        <v>161.96</v>
      </c>
      <c r="H76" s="75">
        <f t="shared" si="3"/>
        <v>3237.8300000000004</v>
      </c>
      <c r="I76" s="75">
        <f t="shared" si="3"/>
        <v>23122.1</v>
      </c>
      <c r="J76" s="75">
        <f t="shared" si="3"/>
        <v>1058</v>
      </c>
      <c r="K76" s="75">
        <f t="shared" si="3"/>
        <v>1153.04</v>
      </c>
      <c r="L76" s="75">
        <f t="shared" si="3"/>
        <v>510</v>
      </c>
      <c r="M76" s="75">
        <f t="shared" si="3"/>
        <v>37340.83</v>
      </c>
      <c r="N76" s="75">
        <f t="shared" si="3"/>
        <v>0</v>
      </c>
      <c r="O76" s="75">
        <f t="shared" si="3"/>
        <v>13381.42</v>
      </c>
      <c r="P76" s="75">
        <f t="shared" si="3"/>
        <v>80.98</v>
      </c>
      <c r="Q76" s="75">
        <f t="shared" si="3"/>
        <v>0</v>
      </c>
      <c r="R76" s="75">
        <f t="shared" si="3"/>
        <v>0</v>
      </c>
      <c r="S76" s="75">
        <f t="shared" si="3"/>
        <v>-0.05</v>
      </c>
      <c r="T76" s="75">
        <f t="shared" si="3"/>
        <v>445.38</v>
      </c>
      <c r="U76" s="75">
        <f t="shared" si="3"/>
        <v>242.94</v>
      </c>
      <c r="V76" s="75">
        <f t="shared" si="3"/>
        <v>80.98</v>
      </c>
      <c r="W76" s="75">
        <f t="shared" si="3"/>
        <v>-13381.42</v>
      </c>
      <c r="X76" s="75">
        <f t="shared" si="3"/>
        <v>0</v>
      </c>
      <c r="Y76" s="75">
        <f t="shared" si="3"/>
        <v>0</v>
      </c>
      <c r="Z76" s="75">
        <f t="shared" si="3"/>
        <v>850.23</v>
      </c>
      <c r="AA76" s="75">
        <f t="shared" si="3"/>
        <v>36490.6</v>
      </c>
    </row>
    <row r="77" spans="1:27" ht="14.25" customHeight="1" x14ac:dyDescent="0.25">
      <c r="A77" s="136" t="s">
        <v>23</v>
      </c>
      <c r="B77" s="113" t="s">
        <v>129</v>
      </c>
      <c r="C77" s="113" t="s">
        <v>85</v>
      </c>
      <c r="D77" s="74" t="s">
        <v>86</v>
      </c>
      <c r="E77" s="75">
        <f t="shared" ref="E77:AA77" si="4">E7+E42</f>
        <v>6346.8</v>
      </c>
      <c r="F77" s="75">
        <f t="shared" si="4"/>
        <v>0</v>
      </c>
      <c r="G77" s="75">
        <f t="shared" si="4"/>
        <v>126.94</v>
      </c>
      <c r="H77" s="75">
        <f t="shared" si="4"/>
        <v>2423.1600000000003</v>
      </c>
      <c r="I77" s="75">
        <f t="shared" si="4"/>
        <v>17308.3</v>
      </c>
      <c r="J77" s="75">
        <f t="shared" si="4"/>
        <v>1058</v>
      </c>
      <c r="K77" s="75">
        <f t="shared" si="4"/>
        <v>576.52</v>
      </c>
      <c r="L77" s="75">
        <f t="shared" si="4"/>
        <v>530</v>
      </c>
      <c r="M77" s="75">
        <f t="shared" si="4"/>
        <v>28369.719999999998</v>
      </c>
      <c r="N77" s="75">
        <f t="shared" si="4"/>
        <v>0</v>
      </c>
      <c r="O77" s="75">
        <f t="shared" si="4"/>
        <v>9081.98</v>
      </c>
      <c r="P77" s="75">
        <f t="shared" si="4"/>
        <v>63.46</v>
      </c>
      <c r="Q77" s="75">
        <f t="shared" si="4"/>
        <v>0</v>
      </c>
      <c r="R77" s="75">
        <f t="shared" si="4"/>
        <v>0</v>
      </c>
      <c r="S77" s="75">
        <f t="shared" si="4"/>
        <v>-0.09</v>
      </c>
      <c r="T77" s="75">
        <f t="shared" si="4"/>
        <v>349.08</v>
      </c>
      <c r="U77" s="75">
        <f t="shared" si="4"/>
        <v>190.4</v>
      </c>
      <c r="V77" s="75">
        <f t="shared" si="4"/>
        <v>63.47</v>
      </c>
      <c r="W77" s="75">
        <f t="shared" si="4"/>
        <v>-9081.98</v>
      </c>
      <c r="X77" s="75">
        <f t="shared" si="4"/>
        <v>0</v>
      </c>
      <c r="Y77" s="75">
        <f t="shared" si="4"/>
        <v>0</v>
      </c>
      <c r="Z77" s="75">
        <f t="shared" si="4"/>
        <v>666.31999999999994</v>
      </c>
      <c r="AA77" s="75">
        <f t="shared" si="4"/>
        <v>27703.4</v>
      </c>
    </row>
    <row r="78" spans="1:27" ht="14.25" customHeight="1" x14ac:dyDescent="0.25">
      <c r="A78" s="136" t="s">
        <v>24</v>
      </c>
      <c r="B78" s="113" t="s">
        <v>130</v>
      </c>
      <c r="C78" s="113" t="s">
        <v>87</v>
      </c>
      <c r="D78" s="74" t="s">
        <v>86</v>
      </c>
      <c r="E78" s="75">
        <f t="shared" ref="E78:AA78" si="5">E8+E43</f>
        <v>7179.02</v>
      </c>
      <c r="F78" s="75">
        <f t="shared" si="5"/>
        <v>0</v>
      </c>
      <c r="G78" s="75">
        <f t="shared" si="5"/>
        <v>143.58000000000001</v>
      </c>
      <c r="H78" s="75">
        <f t="shared" si="5"/>
        <v>2714.4300000000003</v>
      </c>
      <c r="I78" s="75">
        <f t="shared" si="5"/>
        <v>19388.849999999999</v>
      </c>
      <c r="J78" s="75">
        <f t="shared" si="5"/>
        <v>1058</v>
      </c>
      <c r="K78" s="75">
        <f t="shared" si="5"/>
        <v>576.52</v>
      </c>
      <c r="L78" s="75">
        <f t="shared" si="5"/>
        <v>0</v>
      </c>
      <c r="M78" s="75">
        <f t="shared" si="5"/>
        <v>31060.399999999998</v>
      </c>
      <c r="N78" s="75">
        <f t="shared" si="5"/>
        <v>0</v>
      </c>
      <c r="O78" s="75">
        <f t="shared" si="5"/>
        <v>10563.62</v>
      </c>
      <c r="P78" s="75">
        <f t="shared" si="5"/>
        <v>71.8</v>
      </c>
      <c r="Q78" s="75">
        <f t="shared" si="5"/>
        <v>2420</v>
      </c>
      <c r="R78" s="75">
        <f t="shared" si="5"/>
        <v>0</v>
      </c>
      <c r="S78" s="75">
        <f t="shared" si="5"/>
        <v>-1.0000000000000002E-2</v>
      </c>
      <c r="T78" s="75">
        <f t="shared" si="5"/>
        <v>394.84</v>
      </c>
      <c r="U78" s="75">
        <f t="shared" si="5"/>
        <v>215.38</v>
      </c>
      <c r="V78" s="75">
        <f t="shared" si="5"/>
        <v>71.790000000000006</v>
      </c>
      <c r="W78" s="75">
        <f t="shared" si="5"/>
        <v>-10563.62</v>
      </c>
      <c r="X78" s="75">
        <f t="shared" si="5"/>
        <v>1212</v>
      </c>
      <c r="Y78" s="75">
        <f t="shared" si="5"/>
        <v>0</v>
      </c>
      <c r="Z78" s="75">
        <f t="shared" si="5"/>
        <v>4385.8</v>
      </c>
      <c r="AA78" s="75">
        <f t="shared" si="5"/>
        <v>26674.6</v>
      </c>
    </row>
    <row r="79" spans="1:27" ht="14.25" customHeight="1" x14ac:dyDescent="0.25">
      <c r="A79" s="136" t="s">
        <v>25</v>
      </c>
      <c r="B79" s="113" t="s">
        <v>131</v>
      </c>
      <c r="C79" s="113" t="s">
        <v>87</v>
      </c>
      <c r="D79" s="74" t="s">
        <v>86</v>
      </c>
      <c r="E79" s="75">
        <f t="shared" ref="E79:AA79" si="6">E9+E44</f>
        <v>6141.6</v>
      </c>
      <c r="F79" s="75">
        <f t="shared" si="6"/>
        <v>0</v>
      </c>
      <c r="G79" s="75">
        <f t="shared" si="6"/>
        <v>122.84</v>
      </c>
      <c r="H79" s="75">
        <f t="shared" si="6"/>
        <v>2124.34</v>
      </c>
      <c r="I79" s="75">
        <f t="shared" si="6"/>
        <v>16341.1</v>
      </c>
      <c r="J79" s="75">
        <f t="shared" si="6"/>
        <v>1058</v>
      </c>
      <c r="K79" s="75">
        <f t="shared" si="6"/>
        <v>394.84</v>
      </c>
      <c r="L79" s="75">
        <f t="shared" si="6"/>
        <v>450</v>
      </c>
      <c r="M79" s="75">
        <f t="shared" si="6"/>
        <v>26632.720000000001</v>
      </c>
      <c r="N79" s="75">
        <f t="shared" si="6"/>
        <v>0</v>
      </c>
      <c r="O79" s="75">
        <f t="shared" si="6"/>
        <v>8357.6</v>
      </c>
      <c r="P79" s="75">
        <f t="shared" si="6"/>
        <v>61.42</v>
      </c>
      <c r="Q79" s="75">
        <f t="shared" si="6"/>
        <v>1920</v>
      </c>
      <c r="R79" s="75">
        <f t="shared" si="6"/>
        <v>0</v>
      </c>
      <c r="S79" s="75">
        <f t="shared" si="6"/>
        <v>6.0000000000000012E-2</v>
      </c>
      <c r="T79" s="75">
        <f t="shared" si="6"/>
        <v>337.78</v>
      </c>
      <c r="U79" s="75">
        <f t="shared" si="6"/>
        <v>184.24</v>
      </c>
      <c r="V79" s="75">
        <f t="shared" si="6"/>
        <v>61.42</v>
      </c>
      <c r="W79" s="75">
        <f t="shared" si="6"/>
        <v>-8357.6</v>
      </c>
      <c r="X79" s="75">
        <f t="shared" si="6"/>
        <v>1000</v>
      </c>
      <c r="Y79" s="75">
        <f t="shared" si="6"/>
        <v>0</v>
      </c>
      <c r="Z79" s="75">
        <f t="shared" si="6"/>
        <v>3564.92</v>
      </c>
      <c r="AA79" s="75">
        <f t="shared" si="6"/>
        <v>23067.8</v>
      </c>
    </row>
    <row r="80" spans="1:27" ht="14.25" customHeight="1" x14ac:dyDescent="0.25">
      <c r="A80" s="136" t="s">
        <v>26</v>
      </c>
      <c r="B80" s="113" t="s">
        <v>132</v>
      </c>
      <c r="C80" s="113" t="s">
        <v>120</v>
      </c>
      <c r="D80" s="74" t="s">
        <v>88</v>
      </c>
      <c r="E80" s="75">
        <f t="shared" ref="E80:AA80" si="7">E10+E45</f>
        <v>4323.8999999999996</v>
      </c>
      <c r="F80" s="75">
        <f t="shared" si="7"/>
        <v>0</v>
      </c>
      <c r="G80" s="75">
        <f t="shared" si="7"/>
        <v>86.48</v>
      </c>
      <c r="H80" s="75">
        <f t="shared" si="7"/>
        <v>1533.59</v>
      </c>
      <c r="I80" s="75">
        <f t="shared" si="7"/>
        <v>11796.86</v>
      </c>
      <c r="J80" s="75">
        <f t="shared" si="7"/>
        <v>1058</v>
      </c>
      <c r="K80" s="75">
        <f t="shared" si="7"/>
        <v>394.84</v>
      </c>
      <c r="L80" s="75">
        <f t="shared" si="7"/>
        <v>795</v>
      </c>
      <c r="M80" s="75">
        <f t="shared" si="7"/>
        <v>19988.669999999998</v>
      </c>
      <c r="N80" s="75">
        <f t="shared" si="7"/>
        <v>0</v>
      </c>
      <c r="O80" s="75">
        <f t="shared" si="7"/>
        <v>5073.33</v>
      </c>
      <c r="P80" s="75">
        <f t="shared" si="7"/>
        <v>43.24</v>
      </c>
      <c r="Q80" s="75">
        <f t="shared" si="7"/>
        <v>0</v>
      </c>
      <c r="R80" s="75">
        <f t="shared" si="7"/>
        <v>0</v>
      </c>
      <c r="S80" s="75">
        <f t="shared" si="7"/>
        <v>0.05</v>
      </c>
      <c r="T80" s="75">
        <f t="shared" si="7"/>
        <v>237.82</v>
      </c>
      <c r="U80" s="75">
        <f t="shared" si="7"/>
        <v>129.72</v>
      </c>
      <c r="V80" s="75">
        <f t="shared" si="7"/>
        <v>43.24</v>
      </c>
      <c r="W80" s="75">
        <f t="shared" si="7"/>
        <v>-5073.33</v>
      </c>
      <c r="X80" s="75">
        <f t="shared" si="7"/>
        <v>0</v>
      </c>
      <c r="Y80" s="75">
        <f t="shared" si="7"/>
        <v>0</v>
      </c>
      <c r="Z80" s="75">
        <f t="shared" si="7"/>
        <v>454.07</v>
      </c>
      <c r="AA80" s="75">
        <f t="shared" si="7"/>
        <v>19534.600000000002</v>
      </c>
    </row>
    <row r="81" spans="1:27" ht="14.25" customHeight="1" x14ac:dyDescent="0.25">
      <c r="A81" s="136" t="s">
        <v>27</v>
      </c>
      <c r="B81" s="113" t="s">
        <v>133</v>
      </c>
      <c r="C81" s="113" t="s">
        <v>89</v>
      </c>
      <c r="D81" s="74" t="s">
        <v>90</v>
      </c>
      <c r="E81" s="75">
        <f t="shared" ref="E81:AA81" si="8">E11+E46</f>
        <v>6999.9</v>
      </c>
      <c r="F81" s="75">
        <f t="shared" si="8"/>
        <v>0</v>
      </c>
      <c r="G81" s="75">
        <f t="shared" si="8"/>
        <v>0</v>
      </c>
      <c r="H81" s="75">
        <f t="shared" si="8"/>
        <v>2099.9699999999998</v>
      </c>
      <c r="I81" s="75">
        <f t="shared" si="8"/>
        <v>17499.75</v>
      </c>
      <c r="J81" s="75">
        <f t="shared" si="8"/>
        <v>0</v>
      </c>
      <c r="K81" s="75">
        <f t="shared" si="8"/>
        <v>0</v>
      </c>
      <c r="L81" s="75">
        <f t="shared" si="8"/>
        <v>0</v>
      </c>
      <c r="M81" s="75">
        <f t="shared" si="8"/>
        <v>26599.62</v>
      </c>
      <c r="N81" s="75">
        <f t="shared" si="8"/>
        <v>0</v>
      </c>
      <c r="O81" s="75">
        <f t="shared" si="8"/>
        <v>8958.3799999999992</v>
      </c>
      <c r="P81" s="75">
        <f t="shared" si="8"/>
        <v>0</v>
      </c>
      <c r="Q81" s="75">
        <f t="shared" si="8"/>
        <v>0</v>
      </c>
      <c r="R81" s="75">
        <f t="shared" si="8"/>
        <v>0</v>
      </c>
      <c r="S81" s="75">
        <f t="shared" si="8"/>
        <v>2.0000000000000004E-2</v>
      </c>
      <c r="T81" s="75">
        <f t="shared" si="8"/>
        <v>0</v>
      </c>
      <c r="U81" s="75">
        <f t="shared" si="8"/>
        <v>0</v>
      </c>
      <c r="V81" s="75">
        <f t="shared" si="8"/>
        <v>0</v>
      </c>
      <c r="W81" s="75">
        <f t="shared" si="8"/>
        <v>-8958.3799999999992</v>
      </c>
      <c r="X81" s="75">
        <f t="shared" si="8"/>
        <v>0</v>
      </c>
      <c r="Y81" s="75">
        <f t="shared" si="8"/>
        <v>0</v>
      </c>
      <c r="Z81" s="75">
        <f t="shared" si="8"/>
        <v>2.0000000000000004E-2</v>
      </c>
      <c r="AA81" s="75">
        <f t="shared" si="8"/>
        <v>26599.599999999999</v>
      </c>
    </row>
    <row r="82" spans="1:27" ht="14.25" customHeight="1" x14ac:dyDescent="0.25">
      <c r="A82" s="136" t="s">
        <v>28</v>
      </c>
      <c r="B82" s="113" t="s">
        <v>134</v>
      </c>
      <c r="C82" s="113" t="s">
        <v>91</v>
      </c>
      <c r="D82" s="74" t="s">
        <v>86</v>
      </c>
      <c r="E82" s="75">
        <f t="shared" ref="E82:AA82" si="9">E12+E47</f>
        <v>7000.2</v>
      </c>
      <c r="F82" s="75">
        <f t="shared" si="9"/>
        <v>0</v>
      </c>
      <c r="G82" s="75">
        <f t="shared" si="9"/>
        <v>0</v>
      </c>
      <c r="H82" s="75">
        <f t="shared" si="9"/>
        <v>2100.06</v>
      </c>
      <c r="I82" s="75">
        <f t="shared" si="9"/>
        <v>17500.5</v>
      </c>
      <c r="J82" s="75">
        <f t="shared" si="9"/>
        <v>0</v>
      </c>
      <c r="K82" s="75">
        <f t="shared" si="9"/>
        <v>0</v>
      </c>
      <c r="L82" s="75">
        <f t="shared" si="9"/>
        <v>0</v>
      </c>
      <c r="M82" s="75">
        <f t="shared" si="9"/>
        <v>26600.76</v>
      </c>
      <c r="N82" s="75">
        <f t="shared" si="9"/>
        <v>0</v>
      </c>
      <c r="O82" s="75">
        <f t="shared" si="9"/>
        <v>8958.9600000000009</v>
      </c>
      <c r="P82" s="75">
        <f t="shared" si="9"/>
        <v>0</v>
      </c>
      <c r="Q82" s="75">
        <f t="shared" si="9"/>
        <v>0</v>
      </c>
      <c r="R82" s="75">
        <f t="shared" si="9"/>
        <v>0</v>
      </c>
      <c r="S82" s="75">
        <f t="shared" si="9"/>
        <v>-4.0000000000000008E-2</v>
      </c>
      <c r="T82" s="75">
        <f t="shared" si="9"/>
        <v>0</v>
      </c>
      <c r="U82" s="75">
        <f t="shared" si="9"/>
        <v>0</v>
      </c>
      <c r="V82" s="75">
        <f t="shared" si="9"/>
        <v>0</v>
      </c>
      <c r="W82" s="75">
        <f t="shared" si="9"/>
        <v>-8958.9600000000009</v>
      </c>
      <c r="X82" s="75">
        <f t="shared" si="9"/>
        <v>0</v>
      </c>
      <c r="Y82" s="75">
        <f t="shared" si="9"/>
        <v>0</v>
      </c>
      <c r="Z82" s="75">
        <f t="shared" si="9"/>
        <v>-4.0000000000000008E-2</v>
      </c>
      <c r="AA82" s="75">
        <f t="shared" si="9"/>
        <v>26600.799999999999</v>
      </c>
    </row>
    <row r="83" spans="1:27" ht="14.25" customHeight="1" x14ac:dyDescent="0.25">
      <c r="A83" s="132" t="s">
        <v>29</v>
      </c>
      <c r="B83" s="74" t="s">
        <v>135</v>
      </c>
      <c r="C83" s="74" t="s">
        <v>92</v>
      </c>
      <c r="D83" s="74" t="s">
        <v>93</v>
      </c>
      <c r="E83" s="75">
        <f t="shared" ref="E83:AA83" si="10">E13+E48</f>
        <v>5000.1000000000004</v>
      </c>
      <c r="F83" s="75">
        <f t="shared" si="10"/>
        <v>0</v>
      </c>
      <c r="G83" s="75">
        <f t="shared" si="10"/>
        <v>0</v>
      </c>
      <c r="H83" s="75">
        <f t="shared" si="10"/>
        <v>1500.03</v>
      </c>
      <c r="I83" s="75">
        <f t="shared" si="10"/>
        <v>12500.25</v>
      </c>
      <c r="J83" s="75">
        <f t="shared" si="10"/>
        <v>0</v>
      </c>
      <c r="K83" s="75">
        <f t="shared" si="10"/>
        <v>0</v>
      </c>
      <c r="L83" s="75">
        <f t="shared" si="10"/>
        <v>0</v>
      </c>
      <c r="M83" s="75">
        <f t="shared" si="10"/>
        <v>19000.38</v>
      </c>
      <c r="N83" s="75">
        <f t="shared" si="10"/>
        <v>0</v>
      </c>
      <c r="O83" s="75">
        <f t="shared" si="10"/>
        <v>5249.1</v>
      </c>
      <c r="P83" s="75">
        <f t="shared" si="10"/>
        <v>0</v>
      </c>
      <c r="Q83" s="75">
        <f t="shared" si="10"/>
        <v>0</v>
      </c>
      <c r="R83" s="75">
        <f t="shared" si="10"/>
        <v>0</v>
      </c>
      <c r="S83" s="75">
        <f t="shared" si="10"/>
        <v>0.18</v>
      </c>
      <c r="T83" s="75">
        <f t="shared" si="10"/>
        <v>0</v>
      </c>
      <c r="U83" s="75">
        <f t="shared" si="10"/>
        <v>0</v>
      </c>
      <c r="V83" s="75">
        <f t="shared" si="10"/>
        <v>0</v>
      </c>
      <c r="W83" s="75">
        <f t="shared" si="10"/>
        <v>-5249.1</v>
      </c>
      <c r="X83" s="75">
        <f t="shared" si="10"/>
        <v>0</v>
      </c>
      <c r="Y83" s="75">
        <f t="shared" si="10"/>
        <v>0</v>
      </c>
      <c r="Z83" s="75">
        <f t="shared" si="10"/>
        <v>0.18</v>
      </c>
      <c r="AA83" s="75">
        <f t="shared" si="10"/>
        <v>19000.2</v>
      </c>
    </row>
    <row r="84" spans="1:27" ht="14.25" customHeight="1" x14ac:dyDescent="0.25">
      <c r="A84" s="132" t="s">
        <v>34</v>
      </c>
      <c r="B84" s="74" t="s">
        <v>140</v>
      </c>
      <c r="C84" s="74" t="s">
        <v>100</v>
      </c>
      <c r="D84" s="74" t="s">
        <v>88</v>
      </c>
      <c r="E84" s="75">
        <f t="shared" ref="E84:AA84" si="11">E14+E49</f>
        <v>4999.8</v>
      </c>
      <c r="F84" s="75">
        <f t="shared" si="11"/>
        <v>0</v>
      </c>
      <c r="G84" s="75">
        <f t="shared" si="11"/>
        <v>0</v>
      </c>
      <c r="H84" s="75">
        <f t="shared" si="11"/>
        <v>1246.95</v>
      </c>
      <c r="I84" s="75">
        <f t="shared" si="11"/>
        <v>5224.79</v>
      </c>
      <c r="J84" s="75">
        <f t="shared" si="11"/>
        <v>0</v>
      </c>
      <c r="K84" s="75">
        <f t="shared" si="11"/>
        <v>0</v>
      </c>
      <c r="L84" s="75">
        <f t="shared" si="11"/>
        <v>0</v>
      </c>
      <c r="M84" s="75">
        <f t="shared" si="11"/>
        <v>11471.539999999999</v>
      </c>
      <c r="N84" s="75">
        <f t="shared" si="11"/>
        <v>0</v>
      </c>
      <c r="O84" s="75">
        <f t="shared" si="11"/>
        <v>1432.73</v>
      </c>
      <c r="P84" s="75">
        <f t="shared" si="11"/>
        <v>0</v>
      </c>
      <c r="Q84" s="75">
        <f t="shared" si="11"/>
        <v>900</v>
      </c>
      <c r="R84" s="75">
        <f t="shared" si="11"/>
        <v>0</v>
      </c>
      <c r="S84" s="75">
        <f t="shared" si="11"/>
        <v>-6.0000000000000005E-2</v>
      </c>
      <c r="T84" s="75">
        <f t="shared" si="11"/>
        <v>0</v>
      </c>
      <c r="U84" s="75">
        <f t="shared" si="11"/>
        <v>0</v>
      </c>
      <c r="V84" s="75">
        <f t="shared" si="11"/>
        <v>0</v>
      </c>
      <c r="W84" s="75">
        <f t="shared" si="11"/>
        <v>-1432.73</v>
      </c>
      <c r="X84" s="75">
        <f t="shared" si="11"/>
        <v>0</v>
      </c>
      <c r="Y84" s="75">
        <f t="shared" si="11"/>
        <v>0</v>
      </c>
      <c r="Z84" s="75">
        <f t="shared" si="11"/>
        <v>899.94</v>
      </c>
      <c r="AA84" s="75">
        <f t="shared" si="11"/>
        <v>10571.6</v>
      </c>
    </row>
    <row r="85" spans="1:27" ht="14.25" customHeight="1" x14ac:dyDescent="0.25">
      <c r="A85" s="132" t="s">
        <v>36</v>
      </c>
      <c r="B85" s="74" t="s">
        <v>142</v>
      </c>
      <c r="C85" s="74" t="s">
        <v>102</v>
      </c>
      <c r="D85" s="74" t="s">
        <v>103</v>
      </c>
      <c r="E85" s="75">
        <f t="shared" ref="E85:AA85" si="12">E15+E50</f>
        <v>8000.1</v>
      </c>
      <c r="F85" s="75">
        <f t="shared" si="12"/>
        <v>1000</v>
      </c>
      <c r="G85" s="75">
        <f t="shared" si="12"/>
        <v>0</v>
      </c>
      <c r="H85" s="75">
        <f t="shared" si="12"/>
        <v>1995.22</v>
      </c>
      <c r="I85" s="75">
        <f t="shared" si="12"/>
        <v>8360.1</v>
      </c>
      <c r="J85" s="75">
        <f t="shared" si="12"/>
        <v>0</v>
      </c>
      <c r="K85" s="75">
        <f t="shared" si="12"/>
        <v>0</v>
      </c>
      <c r="L85" s="75">
        <f t="shared" si="12"/>
        <v>0</v>
      </c>
      <c r="M85" s="75">
        <f t="shared" si="12"/>
        <v>19355.420000000002</v>
      </c>
      <c r="N85" s="75">
        <f t="shared" si="12"/>
        <v>0</v>
      </c>
      <c r="O85" s="75">
        <f t="shared" si="12"/>
        <v>4251.21</v>
      </c>
      <c r="P85" s="75">
        <f t="shared" si="12"/>
        <v>0</v>
      </c>
      <c r="Q85" s="75">
        <f t="shared" si="12"/>
        <v>0</v>
      </c>
      <c r="R85" s="75">
        <f t="shared" si="12"/>
        <v>0</v>
      </c>
      <c r="S85" s="75">
        <f t="shared" si="12"/>
        <v>2.0000000000000004E-2</v>
      </c>
      <c r="T85" s="75">
        <f t="shared" si="12"/>
        <v>0</v>
      </c>
      <c r="U85" s="75">
        <f t="shared" si="12"/>
        <v>0</v>
      </c>
      <c r="V85" s="75">
        <f t="shared" si="12"/>
        <v>0</v>
      </c>
      <c r="W85" s="75">
        <f t="shared" si="12"/>
        <v>-4251.21</v>
      </c>
      <c r="X85" s="75">
        <f t="shared" si="12"/>
        <v>0</v>
      </c>
      <c r="Y85" s="75">
        <f t="shared" si="12"/>
        <v>0</v>
      </c>
      <c r="Z85" s="75">
        <f t="shared" si="12"/>
        <v>2.0000000000000004E-2</v>
      </c>
      <c r="AA85" s="75">
        <f t="shared" si="12"/>
        <v>19355.400000000001</v>
      </c>
    </row>
    <row r="86" spans="1:27" ht="14.25" customHeight="1" x14ac:dyDescent="0.25">
      <c r="A86" s="132" t="s">
        <v>37</v>
      </c>
      <c r="B86" s="74" t="s">
        <v>143</v>
      </c>
      <c r="C86" s="74" t="s">
        <v>121</v>
      </c>
      <c r="D86" s="74" t="s">
        <v>86</v>
      </c>
      <c r="E86" s="75">
        <f t="shared" ref="E86:AA86" si="13">E16+E51</f>
        <v>7999.8</v>
      </c>
      <c r="F86" s="75">
        <f t="shared" si="13"/>
        <v>1000</v>
      </c>
      <c r="G86" s="75">
        <f t="shared" si="13"/>
        <v>0</v>
      </c>
      <c r="H86" s="75">
        <f t="shared" si="13"/>
        <v>1995.15</v>
      </c>
      <c r="I86" s="75">
        <f t="shared" si="13"/>
        <v>8359.7900000000009</v>
      </c>
      <c r="J86" s="75">
        <f t="shared" si="13"/>
        <v>0</v>
      </c>
      <c r="K86" s="75">
        <f t="shared" si="13"/>
        <v>0</v>
      </c>
      <c r="L86" s="75">
        <f t="shared" si="13"/>
        <v>0</v>
      </c>
      <c r="M86" s="75">
        <f t="shared" si="13"/>
        <v>19354.739999999998</v>
      </c>
      <c r="N86" s="75">
        <f t="shared" si="13"/>
        <v>0</v>
      </c>
      <c r="O86" s="75">
        <f t="shared" si="13"/>
        <v>4295.55</v>
      </c>
      <c r="P86" s="75">
        <f t="shared" si="13"/>
        <v>0</v>
      </c>
      <c r="Q86" s="75">
        <f t="shared" si="13"/>
        <v>0</v>
      </c>
      <c r="R86" s="75">
        <f t="shared" si="13"/>
        <v>0</v>
      </c>
      <c r="S86" s="75">
        <f t="shared" si="13"/>
        <v>-6.0000000000000005E-2</v>
      </c>
      <c r="T86" s="75">
        <f t="shared" si="13"/>
        <v>0</v>
      </c>
      <c r="U86" s="75">
        <f t="shared" si="13"/>
        <v>0</v>
      </c>
      <c r="V86" s="75">
        <f t="shared" si="13"/>
        <v>0</v>
      </c>
      <c r="W86" s="75">
        <f t="shared" si="13"/>
        <v>-4295.55</v>
      </c>
      <c r="X86" s="75">
        <f t="shared" si="13"/>
        <v>0</v>
      </c>
      <c r="Y86" s="75">
        <f t="shared" si="13"/>
        <v>0</v>
      </c>
      <c r="Z86" s="75">
        <f t="shared" si="13"/>
        <v>-6.0000000000000005E-2</v>
      </c>
      <c r="AA86" s="75">
        <f t="shared" si="13"/>
        <v>19354.8</v>
      </c>
    </row>
    <row r="87" spans="1:27" ht="14.25" customHeight="1" x14ac:dyDescent="0.25">
      <c r="A87" s="132" t="s">
        <v>39</v>
      </c>
      <c r="B87" s="74" t="s">
        <v>145</v>
      </c>
      <c r="C87" s="74" t="s">
        <v>122</v>
      </c>
      <c r="D87" s="74" t="s">
        <v>104</v>
      </c>
      <c r="E87" s="75">
        <f t="shared" ref="E87:AA87" si="14">E17+E52</f>
        <v>6000</v>
      </c>
      <c r="F87" s="75">
        <f t="shared" si="14"/>
        <v>0</v>
      </c>
      <c r="G87" s="75">
        <f t="shared" si="14"/>
        <v>0</v>
      </c>
      <c r="H87" s="75">
        <f t="shared" si="14"/>
        <v>1496.4</v>
      </c>
      <c r="I87" s="75">
        <f t="shared" si="14"/>
        <v>6270</v>
      </c>
      <c r="J87" s="75">
        <f t="shared" si="14"/>
        <v>0</v>
      </c>
      <c r="K87" s="75">
        <f t="shared" si="14"/>
        <v>0</v>
      </c>
      <c r="L87" s="75">
        <f t="shared" si="14"/>
        <v>0</v>
      </c>
      <c r="M87" s="75">
        <f t="shared" si="14"/>
        <v>13766.4</v>
      </c>
      <c r="N87" s="75">
        <f t="shared" si="14"/>
        <v>0</v>
      </c>
      <c r="O87" s="75">
        <f t="shared" si="14"/>
        <v>2297.04</v>
      </c>
      <c r="P87" s="75">
        <f t="shared" si="14"/>
        <v>0</v>
      </c>
      <c r="Q87" s="75">
        <f t="shared" si="14"/>
        <v>0</v>
      </c>
      <c r="R87" s="75">
        <f t="shared" si="14"/>
        <v>0</v>
      </c>
      <c r="S87" s="75">
        <f t="shared" si="14"/>
        <v>0</v>
      </c>
      <c r="T87" s="75">
        <f t="shared" si="14"/>
        <v>0</v>
      </c>
      <c r="U87" s="75">
        <f t="shared" si="14"/>
        <v>0</v>
      </c>
      <c r="V87" s="75">
        <f t="shared" si="14"/>
        <v>0</v>
      </c>
      <c r="W87" s="75">
        <f t="shared" si="14"/>
        <v>-2297.04</v>
      </c>
      <c r="X87" s="75">
        <f t="shared" si="14"/>
        <v>0</v>
      </c>
      <c r="Y87" s="75">
        <f t="shared" si="14"/>
        <v>0</v>
      </c>
      <c r="Z87" s="75">
        <f t="shared" si="14"/>
        <v>0</v>
      </c>
      <c r="AA87" s="75">
        <f t="shared" si="14"/>
        <v>13766.4</v>
      </c>
    </row>
    <row r="88" spans="1:27" ht="14.25" customHeight="1" x14ac:dyDescent="0.25">
      <c r="A88" s="132" t="s">
        <v>40</v>
      </c>
      <c r="B88" s="74" t="s">
        <v>146</v>
      </c>
      <c r="C88" s="74" t="s">
        <v>105</v>
      </c>
      <c r="D88" s="74" t="s">
        <v>86</v>
      </c>
      <c r="E88" s="75">
        <f t="shared" ref="E88:AA88" si="15">E18+E53</f>
        <v>9000</v>
      </c>
      <c r="F88" s="75">
        <f t="shared" si="15"/>
        <v>1000</v>
      </c>
      <c r="G88" s="75">
        <f t="shared" si="15"/>
        <v>0</v>
      </c>
      <c r="H88" s="75">
        <f t="shared" si="15"/>
        <v>2244.6</v>
      </c>
      <c r="I88" s="75">
        <f t="shared" si="15"/>
        <v>9405</v>
      </c>
      <c r="J88" s="75">
        <f t="shared" si="15"/>
        <v>0</v>
      </c>
      <c r="K88" s="75">
        <f t="shared" si="15"/>
        <v>0</v>
      </c>
      <c r="L88" s="75">
        <f t="shared" si="15"/>
        <v>0</v>
      </c>
      <c r="M88" s="75">
        <f t="shared" si="15"/>
        <v>21649.599999999999</v>
      </c>
      <c r="N88" s="75">
        <f t="shared" si="15"/>
        <v>0</v>
      </c>
      <c r="O88" s="75">
        <f t="shared" si="15"/>
        <v>5397.7699999999995</v>
      </c>
      <c r="P88" s="75">
        <f t="shared" si="15"/>
        <v>0</v>
      </c>
      <c r="Q88" s="75">
        <f t="shared" si="15"/>
        <v>4540</v>
      </c>
      <c r="R88" s="75">
        <f t="shared" si="15"/>
        <v>0</v>
      </c>
      <c r="S88" s="75">
        <f t="shared" si="15"/>
        <v>0</v>
      </c>
      <c r="T88" s="75">
        <f t="shared" si="15"/>
        <v>0</v>
      </c>
      <c r="U88" s="75">
        <f t="shared" si="15"/>
        <v>0</v>
      </c>
      <c r="V88" s="75">
        <f t="shared" si="15"/>
        <v>0</v>
      </c>
      <c r="W88" s="75">
        <f t="shared" si="15"/>
        <v>-5397.7699999999995</v>
      </c>
      <c r="X88" s="75">
        <f t="shared" si="15"/>
        <v>672</v>
      </c>
      <c r="Y88" s="75">
        <f t="shared" si="15"/>
        <v>0</v>
      </c>
      <c r="Z88" s="75">
        <f t="shared" si="15"/>
        <v>5212</v>
      </c>
      <c r="AA88" s="75">
        <f t="shared" si="15"/>
        <v>16437.599999999999</v>
      </c>
    </row>
    <row r="89" spans="1:27" ht="14.25" customHeight="1" x14ac:dyDescent="0.25">
      <c r="A89" s="132" t="s">
        <v>41</v>
      </c>
      <c r="B89" s="74" t="s">
        <v>147</v>
      </c>
      <c r="C89" s="74" t="s">
        <v>106</v>
      </c>
      <c r="D89" s="74" t="s">
        <v>106</v>
      </c>
      <c r="E89" s="75">
        <f t="shared" ref="E89:AA89" si="16">E19+E54</f>
        <v>3999.9</v>
      </c>
      <c r="F89" s="75">
        <f t="shared" si="16"/>
        <v>0</v>
      </c>
      <c r="G89" s="75">
        <f t="shared" si="16"/>
        <v>0</v>
      </c>
      <c r="H89" s="75">
        <f t="shared" si="16"/>
        <v>997.58</v>
      </c>
      <c r="I89" s="75">
        <f t="shared" si="16"/>
        <v>4179.8999999999996</v>
      </c>
      <c r="J89" s="75">
        <f t="shared" si="16"/>
        <v>0</v>
      </c>
      <c r="K89" s="75">
        <f t="shared" si="16"/>
        <v>0</v>
      </c>
      <c r="L89" s="75">
        <f t="shared" si="16"/>
        <v>0</v>
      </c>
      <c r="M89" s="75">
        <f t="shared" si="16"/>
        <v>9177.380000000001</v>
      </c>
      <c r="N89" s="75">
        <f t="shared" si="16"/>
        <v>-143.38</v>
      </c>
      <c r="O89" s="75">
        <f t="shared" si="16"/>
        <v>888.41</v>
      </c>
      <c r="P89" s="75">
        <f t="shared" si="16"/>
        <v>0</v>
      </c>
      <c r="Q89" s="75">
        <f t="shared" si="16"/>
        <v>0</v>
      </c>
      <c r="R89" s="75">
        <f t="shared" si="16"/>
        <v>0</v>
      </c>
      <c r="S89" s="75">
        <f t="shared" si="16"/>
        <v>-0.13</v>
      </c>
      <c r="T89" s="75">
        <f t="shared" si="16"/>
        <v>0</v>
      </c>
      <c r="U89" s="75">
        <f t="shared" si="16"/>
        <v>0</v>
      </c>
      <c r="V89" s="75">
        <f t="shared" si="16"/>
        <v>0</v>
      </c>
      <c r="W89" s="75">
        <f t="shared" si="16"/>
        <v>-888.41</v>
      </c>
      <c r="X89" s="75">
        <f t="shared" si="16"/>
        <v>0</v>
      </c>
      <c r="Y89" s="75">
        <f t="shared" si="16"/>
        <v>0</v>
      </c>
      <c r="Z89" s="75">
        <f t="shared" si="16"/>
        <v>-71.819999999999993</v>
      </c>
      <c r="AA89" s="75">
        <f t="shared" si="16"/>
        <v>9249.2000000000007</v>
      </c>
    </row>
    <row r="90" spans="1:27" ht="14.25" customHeight="1" x14ac:dyDescent="0.25">
      <c r="A90" s="132" t="s">
        <v>42</v>
      </c>
      <c r="B90" s="74" t="s">
        <v>148</v>
      </c>
      <c r="C90" s="74" t="s">
        <v>123</v>
      </c>
      <c r="D90" s="74" t="s">
        <v>93</v>
      </c>
      <c r="E90" s="75">
        <f t="shared" ref="E90:AA90" si="17">E20+E55</f>
        <v>8000.1</v>
      </c>
      <c r="F90" s="75">
        <f t="shared" si="17"/>
        <v>0</v>
      </c>
      <c r="G90" s="75">
        <f t="shared" si="17"/>
        <v>0</v>
      </c>
      <c r="H90" s="75">
        <f t="shared" si="17"/>
        <v>1995.22</v>
      </c>
      <c r="I90" s="75">
        <f t="shared" si="17"/>
        <v>8360.1</v>
      </c>
      <c r="J90" s="75">
        <f t="shared" si="17"/>
        <v>0</v>
      </c>
      <c r="K90" s="75">
        <f t="shared" si="17"/>
        <v>0</v>
      </c>
      <c r="L90" s="75">
        <f t="shared" si="17"/>
        <v>0</v>
      </c>
      <c r="M90" s="75">
        <f t="shared" si="17"/>
        <v>18355.420000000002</v>
      </c>
      <c r="N90" s="75">
        <f t="shared" si="17"/>
        <v>0</v>
      </c>
      <c r="O90" s="75">
        <f t="shared" si="17"/>
        <v>4136.6900000000005</v>
      </c>
      <c r="P90" s="75">
        <f t="shared" si="17"/>
        <v>0</v>
      </c>
      <c r="Q90" s="75">
        <f t="shared" si="17"/>
        <v>0</v>
      </c>
      <c r="R90" s="75">
        <f t="shared" si="17"/>
        <v>0</v>
      </c>
      <c r="S90" s="75">
        <f t="shared" si="17"/>
        <v>2.0000000000000004E-2</v>
      </c>
      <c r="T90" s="75">
        <f t="shared" si="17"/>
        <v>0</v>
      </c>
      <c r="U90" s="75">
        <f t="shared" si="17"/>
        <v>0</v>
      </c>
      <c r="V90" s="75">
        <f t="shared" si="17"/>
        <v>0</v>
      </c>
      <c r="W90" s="75">
        <f t="shared" si="17"/>
        <v>-4136.6900000000005</v>
      </c>
      <c r="X90" s="75">
        <f t="shared" si="17"/>
        <v>0</v>
      </c>
      <c r="Y90" s="75">
        <f t="shared" si="17"/>
        <v>0</v>
      </c>
      <c r="Z90" s="75">
        <f t="shared" si="17"/>
        <v>2.0000000000000004E-2</v>
      </c>
      <c r="AA90" s="75">
        <f t="shared" si="17"/>
        <v>18355.400000000001</v>
      </c>
    </row>
    <row r="91" spans="1:27" ht="14.25" customHeight="1" x14ac:dyDescent="0.25">
      <c r="A91" s="132" t="s">
        <v>43</v>
      </c>
      <c r="B91" s="74" t="s">
        <v>149</v>
      </c>
      <c r="C91" s="74" t="s">
        <v>107</v>
      </c>
      <c r="D91" s="74" t="s">
        <v>108</v>
      </c>
      <c r="E91" s="75">
        <f t="shared" ref="E91:AA91" si="18">E21+E56</f>
        <v>5000.1000000000004</v>
      </c>
      <c r="F91" s="75">
        <f t="shared" si="18"/>
        <v>1000</v>
      </c>
      <c r="G91" s="75">
        <f t="shared" si="18"/>
        <v>0</v>
      </c>
      <c r="H91" s="75">
        <f t="shared" si="18"/>
        <v>1247.02</v>
      </c>
      <c r="I91" s="75">
        <f t="shared" si="18"/>
        <v>5225.1000000000004</v>
      </c>
      <c r="J91" s="75">
        <f t="shared" si="18"/>
        <v>0</v>
      </c>
      <c r="K91" s="75">
        <f t="shared" si="18"/>
        <v>0</v>
      </c>
      <c r="L91" s="75">
        <f t="shared" si="18"/>
        <v>0</v>
      </c>
      <c r="M91" s="75">
        <f t="shared" si="18"/>
        <v>12472.220000000001</v>
      </c>
      <c r="N91" s="75">
        <f t="shared" si="18"/>
        <v>0</v>
      </c>
      <c r="O91" s="75">
        <f t="shared" si="18"/>
        <v>1752.45</v>
      </c>
      <c r="P91" s="75">
        <f t="shared" si="18"/>
        <v>0</v>
      </c>
      <c r="Q91" s="75">
        <f t="shared" si="18"/>
        <v>0</v>
      </c>
      <c r="R91" s="75">
        <f t="shared" si="18"/>
        <v>0</v>
      </c>
      <c r="S91" s="75">
        <f t="shared" si="18"/>
        <v>2.0000000000000004E-2</v>
      </c>
      <c r="T91" s="75">
        <f t="shared" si="18"/>
        <v>0</v>
      </c>
      <c r="U91" s="75">
        <f t="shared" si="18"/>
        <v>0</v>
      </c>
      <c r="V91" s="75">
        <f t="shared" si="18"/>
        <v>0</v>
      </c>
      <c r="W91" s="75">
        <f t="shared" si="18"/>
        <v>-1752.45</v>
      </c>
      <c r="X91" s="75">
        <f t="shared" si="18"/>
        <v>0</v>
      </c>
      <c r="Y91" s="75">
        <f t="shared" si="18"/>
        <v>0</v>
      </c>
      <c r="Z91" s="75">
        <f t="shared" si="18"/>
        <v>2.0000000000000004E-2</v>
      </c>
      <c r="AA91" s="75">
        <f t="shared" si="18"/>
        <v>12472.2</v>
      </c>
    </row>
    <row r="92" spans="1:27" ht="14.25" customHeight="1" x14ac:dyDescent="0.25">
      <c r="A92" s="132" t="s">
        <v>44</v>
      </c>
      <c r="B92" s="74" t="s">
        <v>150</v>
      </c>
      <c r="C92" s="74" t="s">
        <v>109</v>
      </c>
      <c r="D92" s="74" t="s">
        <v>90</v>
      </c>
      <c r="E92" s="75">
        <f t="shared" ref="E92:AA92" si="19">E22+E57</f>
        <v>3999.9</v>
      </c>
      <c r="F92" s="75">
        <f t="shared" si="19"/>
        <v>0</v>
      </c>
      <c r="G92" s="75">
        <f t="shared" si="19"/>
        <v>0</v>
      </c>
      <c r="H92" s="75">
        <f t="shared" si="19"/>
        <v>997.58</v>
      </c>
      <c r="I92" s="75">
        <f t="shared" si="19"/>
        <v>4179.8999999999996</v>
      </c>
      <c r="J92" s="75">
        <f t="shared" si="19"/>
        <v>0</v>
      </c>
      <c r="K92" s="75">
        <f t="shared" si="19"/>
        <v>0</v>
      </c>
      <c r="L92" s="75">
        <f t="shared" si="19"/>
        <v>0</v>
      </c>
      <c r="M92" s="75">
        <f t="shared" si="19"/>
        <v>9177.380000000001</v>
      </c>
      <c r="N92" s="75">
        <f t="shared" si="19"/>
        <v>-143.38</v>
      </c>
      <c r="O92" s="75">
        <f t="shared" si="19"/>
        <v>708.56</v>
      </c>
      <c r="P92" s="75">
        <f t="shared" si="19"/>
        <v>0</v>
      </c>
      <c r="Q92" s="75">
        <f t="shared" si="19"/>
        <v>0</v>
      </c>
      <c r="R92" s="75">
        <f t="shared" si="19"/>
        <v>0</v>
      </c>
      <c r="S92" s="75">
        <f t="shared" si="19"/>
        <v>-0.13</v>
      </c>
      <c r="T92" s="75">
        <f t="shared" si="19"/>
        <v>0</v>
      </c>
      <c r="U92" s="75">
        <f t="shared" si="19"/>
        <v>0</v>
      </c>
      <c r="V92" s="75">
        <f t="shared" si="19"/>
        <v>0</v>
      </c>
      <c r="W92" s="75">
        <f t="shared" si="19"/>
        <v>-708.56</v>
      </c>
      <c r="X92" s="75">
        <f t="shared" si="19"/>
        <v>0</v>
      </c>
      <c r="Y92" s="75">
        <f t="shared" si="19"/>
        <v>0</v>
      </c>
      <c r="Z92" s="75">
        <f t="shared" si="19"/>
        <v>-71.820000000000007</v>
      </c>
      <c r="AA92" s="75">
        <f t="shared" si="19"/>
        <v>9249.2000000000007</v>
      </c>
    </row>
    <row r="93" spans="1:27" ht="14.25" customHeight="1" x14ac:dyDescent="0.25">
      <c r="A93" s="132" t="s">
        <v>46</v>
      </c>
      <c r="B93" s="74" t="s">
        <v>152</v>
      </c>
      <c r="C93" s="74" t="s">
        <v>111</v>
      </c>
      <c r="D93" s="74" t="s">
        <v>86</v>
      </c>
      <c r="E93" s="75">
        <f t="shared" ref="E93:AA93" si="20">E23+E58</f>
        <v>6999.9</v>
      </c>
      <c r="F93" s="75">
        <f t="shared" si="20"/>
        <v>0</v>
      </c>
      <c r="G93" s="75">
        <f t="shared" si="20"/>
        <v>0</v>
      </c>
      <c r="H93" s="75">
        <f t="shared" si="20"/>
        <v>1745.78</v>
      </c>
      <c r="I93" s="75">
        <f t="shared" si="20"/>
        <v>7314.9</v>
      </c>
      <c r="J93" s="75">
        <f t="shared" si="20"/>
        <v>0</v>
      </c>
      <c r="K93" s="75">
        <f t="shared" si="20"/>
        <v>0</v>
      </c>
      <c r="L93" s="75">
        <f t="shared" si="20"/>
        <v>0</v>
      </c>
      <c r="M93" s="75">
        <f t="shared" si="20"/>
        <v>16060.579999999998</v>
      </c>
      <c r="N93" s="75">
        <f t="shared" si="20"/>
        <v>0</v>
      </c>
      <c r="O93" s="75">
        <f t="shared" si="20"/>
        <v>2769.32</v>
      </c>
      <c r="P93" s="75">
        <f t="shared" si="20"/>
        <v>0</v>
      </c>
      <c r="Q93" s="75">
        <f t="shared" si="20"/>
        <v>0</v>
      </c>
      <c r="R93" s="75">
        <f t="shared" si="20"/>
        <v>500</v>
      </c>
      <c r="S93" s="75">
        <f t="shared" si="20"/>
        <v>-2.0000000000000004E-2</v>
      </c>
      <c r="T93" s="75">
        <f t="shared" si="20"/>
        <v>0</v>
      </c>
      <c r="U93" s="75">
        <f t="shared" si="20"/>
        <v>0</v>
      </c>
      <c r="V93" s="75">
        <f t="shared" si="20"/>
        <v>0</v>
      </c>
      <c r="W93" s="75">
        <f t="shared" si="20"/>
        <v>-2769.32</v>
      </c>
      <c r="X93" s="75">
        <f t="shared" si="20"/>
        <v>2334</v>
      </c>
      <c r="Y93" s="75">
        <f t="shared" si="20"/>
        <v>0</v>
      </c>
      <c r="Z93" s="75">
        <f t="shared" si="20"/>
        <v>2833.98</v>
      </c>
      <c r="AA93" s="75">
        <f t="shared" si="20"/>
        <v>13226.6</v>
      </c>
    </row>
    <row r="94" spans="1:27" ht="14.25" customHeight="1" x14ac:dyDescent="0.25">
      <c r="A94" s="132" t="s">
        <v>52</v>
      </c>
      <c r="B94" s="74" t="s">
        <v>157</v>
      </c>
      <c r="C94" s="74" t="s">
        <v>83</v>
      </c>
      <c r="D94" s="74" t="s">
        <v>124</v>
      </c>
      <c r="E94" s="75">
        <f t="shared" ref="E94:AA94" si="21">E24+E59</f>
        <v>10000.200000000001</v>
      </c>
      <c r="F94" s="75">
        <f t="shared" si="21"/>
        <v>0</v>
      </c>
      <c r="G94" s="75">
        <f t="shared" si="21"/>
        <v>0</v>
      </c>
      <c r="H94" s="75">
        <f t="shared" si="21"/>
        <v>2494.0500000000002</v>
      </c>
      <c r="I94" s="75">
        <f t="shared" si="21"/>
        <v>10450.209999999999</v>
      </c>
      <c r="J94" s="75">
        <f t="shared" si="21"/>
        <v>0</v>
      </c>
      <c r="K94" s="75">
        <f t="shared" si="21"/>
        <v>0</v>
      </c>
      <c r="L94" s="75">
        <f t="shared" si="21"/>
        <v>0</v>
      </c>
      <c r="M94" s="75">
        <f t="shared" si="21"/>
        <v>22944.46</v>
      </c>
      <c r="N94" s="75">
        <f t="shared" si="21"/>
        <v>0</v>
      </c>
      <c r="O94" s="75">
        <f t="shared" si="21"/>
        <v>5583.18</v>
      </c>
      <c r="P94" s="75">
        <f t="shared" si="21"/>
        <v>0</v>
      </c>
      <c r="Q94" s="75">
        <f t="shared" si="21"/>
        <v>0</v>
      </c>
      <c r="R94" s="75">
        <f t="shared" si="21"/>
        <v>0</v>
      </c>
      <c r="S94" s="75">
        <f t="shared" si="21"/>
        <v>-0.14000000000000001</v>
      </c>
      <c r="T94" s="75">
        <f t="shared" si="21"/>
        <v>0</v>
      </c>
      <c r="U94" s="75">
        <f t="shared" si="21"/>
        <v>0</v>
      </c>
      <c r="V94" s="75">
        <f t="shared" si="21"/>
        <v>0</v>
      </c>
      <c r="W94" s="75">
        <f t="shared" si="21"/>
        <v>-5583.18</v>
      </c>
      <c r="X94" s="75">
        <f t="shared" si="21"/>
        <v>0</v>
      </c>
      <c r="Y94" s="75">
        <f t="shared" si="21"/>
        <v>0</v>
      </c>
      <c r="Z94" s="75">
        <f t="shared" si="21"/>
        <v>-0.14000000000000001</v>
      </c>
      <c r="AA94" s="75">
        <f t="shared" si="21"/>
        <v>22944.600000000002</v>
      </c>
    </row>
    <row r="95" spans="1:27" ht="14.25" customHeight="1" x14ac:dyDescent="0.25">
      <c r="A95" s="132" t="s">
        <v>53</v>
      </c>
      <c r="B95" s="74" t="s">
        <v>158</v>
      </c>
      <c r="C95" s="74" t="s">
        <v>112</v>
      </c>
      <c r="D95" s="74" t="s">
        <v>113</v>
      </c>
      <c r="E95" s="75">
        <f t="shared" ref="E95:AA95" si="22">E25+E60</f>
        <v>8000.1</v>
      </c>
      <c r="F95" s="75">
        <f t="shared" si="22"/>
        <v>1000</v>
      </c>
      <c r="G95" s="75">
        <f t="shared" si="22"/>
        <v>0</v>
      </c>
      <c r="H95" s="75">
        <f t="shared" si="22"/>
        <v>1995.22</v>
      </c>
      <c r="I95" s="75">
        <f t="shared" si="22"/>
        <v>8360.1</v>
      </c>
      <c r="J95" s="75">
        <f t="shared" si="22"/>
        <v>0</v>
      </c>
      <c r="K95" s="75">
        <f t="shared" si="22"/>
        <v>0</v>
      </c>
      <c r="L95" s="75">
        <f t="shared" si="22"/>
        <v>0</v>
      </c>
      <c r="M95" s="75">
        <f t="shared" si="22"/>
        <v>19355.420000000002</v>
      </c>
      <c r="N95" s="75">
        <f t="shared" si="22"/>
        <v>0</v>
      </c>
      <c r="O95" s="75">
        <f t="shared" si="22"/>
        <v>3879.4399999999996</v>
      </c>
      <c r="P95" s="75">
        <f t="shared" si="22"/>
        <v>0</v>
      </c>
      <c r="Q95" s="75">
        <f t="shared" si="22"/>
        <v>0</v>
      </c>
      <c r="R95" s="75">
        <f t="shared" si="22"/>
        <v>0</v>
      </c>
      <c r="S95" s="75">
        <f t="shared" si="22"/>
        <v>2.0000000000000004E-2</v>
      </c>
      <c r="T95" s="75">
        <f t="shared" si="22"/>
        <v>0</v>
      </c>
      <c r="U95" s="75">
        <f t="shared" si="22"/>
        <v>0</v>
      </c>
      <c r="V95" s="75">
        <f t="shared" si="22"/>
        <v>0</v>
      </c>
      <c r="W95" s="75">
        <f t="shared" si="22"/>
        <v>-3879.4399999999996</v>
      </c>
      <c r="X95" s="75">
        <f t="shared" si="22"/>
        <v>0</v>
      </c>
      <c r="Y95" s="75">
        <f t="shared" si="22"/>
        <v>0</v>
      </c>
      <c r="Z95" s="75">
        <f t="shared" si="22"/>
        <v>2.0000000000000004E-2</v>
      </c>
      <c r="AA95" s="75">
        <f t="shared" si="22"/>
        <v>19355.400000000001</v>
      </c>
    </row>
    <row r="96" spans="1:27" ht="14.25" customHeight="1" x14ac:dyDescent="0.25">
      <c r="A96" s="132" t="s">
        <v>54</v>
      </c>
      <c r="B96" s="74" t="s">
        <v>159</v>
      </c>
      <c r="C96" s="74" t="s">
        <v>114</v>
      </c>
      <c r="D96" s="74" t="s">
        <v>101</v>
      </c>
      <c r="E96" s="75">
        <f t="shared" ref="E96:AA96" si="23">E26+E61</f>
        <v>5000.1000000000004</v>
      </c>
      <c r="F96" s="75">
        <f t="shared" si="23"/>
        <v>0</v>
      </c>
      <c r="G96" s="75">
        <f t="shared" si="23"/>
        <v>0</v>
      </c>
      <c r="H96" s="75">
        <f t="shared" si="23"/>
        <v>1247.02</v>
      </c>
      <c r="I96" s="75">
        <f t="shared" si="23"/>
        <v>5225.1000000000004</v>
      </c>
      <c r="J96" s="75">
        <f t="shared" si="23"/>
        <v>0</v>
      </c>
      <c r="K96" s="75">
        <f t="shared" si="23"/>
        <v>0</v>
      </c>
      <c r="L96" s="75">
        <f t="shared" si="23"/>
        <v>0</v>
      </c>
      <c r="M96" s="75">
        <f t="shared" si="23"/>
        <v>11472.220000000001</v>
      </c>
      <c r="N96" s="75">
        <f t="shared" si="23"/>
        <v>0</v>
      </c>
      <c r="O96" s="75">
        <f t="shared" si="23"/>
        <v>1322.8400000000001</v>
      </c>
      <c r="P96" s="75">
        <f t="shared" si="23"/>
        <v>0</v>
      </c>
      <c r="Q96" s="75">
        <f t="shared" si="23"/>
        <v>0</v>
      </c>
      <c r="R96" s="75">
        <f t="shared" si="23"/>
        <v>0</v>
      </c>
      <c r="S96" s="75">
        <f t="shared" si="23"/>
        <v>-0.18</v>
      </c>
      <c r="T96" s="75">
        <f t="shared" si="23"/>
        <v>0</v>
      </c>
      <c r="U96" s="75">
        <f t="shared" si="23"/>
        <v>0</v>
      </c>
      <c r="V96" s="75">
        <f t="shared" si="23"/>
        <v>0</v>
      </c>
      <c r="W96" s="75">
        <f t="shared" si="23"/>
        <v>-1322.8400000000001</v>
      </c>
      <c r="X96" s="75">
        <f t="shared" si="23"/>
        <v>0</v>
      </c>
      <c r="Y96" s="75">
        <f t="shared" si="23"/>
        <v>0</v>
      </c>
      <c r="Z96" s="75">
        <f t="shared" si="23"/>
        <v>-0.18</v>
      </c>
      <c r="AA96" s="75">
        <f t="shared" si="23"/>
        <v>11472.400000000001</v>
      </c>
    </row>
    <row r="97" spans="1:27" ht="14.25" customHeight="1" x14ac:dyDescent="0.25">
      <c r="A97" s="132" t="s">
        <v>55</v>
      </c>
      <c r="B97" s="74" t="s">
        <v>162</v>
      </c>
      <c r="C97" s="74" t="s">
        <v>89</v>
      </c>
      <c r="D97" s="74" t="s">
        <v>90</v>
      </c>
      <c r="E97" s="75">
        <f t="shared" ref="E97:AA97" si="24">E27+E62</f>
        <v>6999.9</v>
      </c>
      <c r="F97" s="75">
        <f t="shared" si="24"/>
        <v>1000</v>
      </c>
      <c r="G97" s="75">
        <f t="shared" si="24"/>
        <v>0</v>
      </c>
      <c r="H97" s="75">
        <f t="shared" si="24"/>
        <v>1745.48</v>
      </c>
      <c r="I97" s="75">
        <f t="shared" si="24"/>
        <v>7314.9</v>
      </c>
      <c r="J97" s="75">
        <f t="shared" si="24"/>
        <v>0</v>
      </c>
      <c r="K97" s="75">
        <f t="shared" si="24"/>
        <v>0</v>
      </c>
      <c r="L97" s="75">
        <f t="shared" si="24"/>
        <v>0</v>
      </c>
      <c r="M97" s="75">
        <f t="shared" si="24"/>
        <v>17060.28</v>
      </c>
      <c r="N97" s="75">
        <f t="shared" si="24"/>
        <v>0</v>
      </c>
      <c r="O97" s="75">
        <f t="shared" si="24"/>
        <v>3084.22</v>
      </c>
      <c r="P97" s="75">
        <f t="shared" si="24"/>
        <v>0</v>
      </c>
      <c r="Q97" s="75">
        <f t="shared" si="24"/>
        <v>0</v>
      </c>
      <c r="R97" s="75">
        <f t="shared" si="24"/>
        <v>0</v>
      </c>
      <c r="S97" s="75">
        <f t="shared" si="24"/>
        <v>0.08</v>
      </c>
      <c r="T97" s="75">
        <f t="shared" si="24"/>
        <v>0</v>
      </c>
      <c r="U97" s="75">
        <f t="shared" si="24"/>
        <v>0</v>
      </c>
      <c r="V97" s="75">
        <f t="shared" si="24"/>
        <v>0</v>
      </c>
      <c r="W97" s="75">
        <f t="shared" si="24"/>
        <v>-3084.22</v>
      </c>
      <c r="X97" s="75">
        <f t="shared" si="24"/>
        <v>1690</v>
      </c>
      <c r="Y97" s="75">
        <f t="shared" si="24"/>
        <v>0</v>
      </c>
      <c r="Z97" s="75">
        <f t="shared" si="24"/>
        <v>1690.08</v>
      </c>
      <c r="AA97" s="75">
        <f t="shared" si="24"/>
        <v>15370.2</v>
      </c>
    </row>
    <row r="98" spans="1:27" ht="14.25" customHeight="1" x14ac:dyDescent="0.25">
      <c r="A98" s="132" t="s">
        <v>57</v>
      </c>
      <c r="B98" s="74" t="s">
        <v>163</v>
      </c>
      <c r="C98" s="74" t="s">
        <v>115</v>
      </c>
      <c r="D98" s="74" t="s">
        <v>89</v>
      </c>
      <c r="E98" s="75">
        <f t="shared" ref="E98:AA98" si="25">E28+E63</f>
        <v>6999.9</v>
      </c>
      <c r="F98" s="75">
        <f t="shared" si="25"/>
        <v>0</v>
      </c>
      <c r="G98" s="75">
        <f t="shared" si="25"/>
        <v>0</v>
      </c>
      <c r="H98" s="75">
        <f t="shared" si="25"/>
        <v>1745.78</v>
      </c>
      <c r="I98" s="75">
        <f t="shared" si="25"/>
        <v>7314.9</v>
      </c>
      <c r="J98" s="75">
        <f t="shared" si="25"/>
        <v>0</v>
      </c>
      <c r="K98" s="75">
        <f t="shared" si="25"/>
        <v>0</v>
      </c>
      <c r="L98" s="75">
        <f t="shared" si="25"/>
        <v>0</v>
      </c>
      <c r="M98" s="75">
        <f t="shared" si="25"/>
        <v>16060.579999999998</v>
      </c>
      <c r="N98" s="75">
        <f t="shared" si="25"/>
        <v>0</v>
      </c>
      <c r="O98" s="75">
        <f t="shared" si="25"/>
        <v>2769.32</v>
      </c>
      <c r="P98" s="75">
        <f t="shared" si="25"/>
        <v>0</v>
      </c>
      <c r="Q98" s="75">
        <f t="shared" si="25"/>
        <v>0</v>
      </c>
      <c r="R98" s="75">
        <f t="shared" si="25"/>
        <v>0</v>
      </c>
      <c r="S98" s="75">
        <f t="shared" si="25"/>
        <v>-2.0000000000000004E-2</v>
      </c>
      <c r="T98" s="75">
        <f t="shared" si="25"/>
        <v>0</v>
      </c>
      <c r="U98" s="75">
        <f t="shared" si="25"/>
        <v>0</v>
      </c>
      <c r="V98" s="75">
        <f t="shared" si="25"/>
        <v>0</v>
      </c>
      <c r="W98" s="75">
        <f t="shared" si="25"/>
        <v>-2769.32</v>
      </c>
      <c r="X98" s="75">
        <f t="shared" si="25"/>
        <v>0</v>
      </c>
      <c r="Y98" s="75">
        <f t="shared" si="25"/>
        <v>0</v>
      </c>
      <c r="Z98" s="75">
        <f t="shared" si="25"/>
        <v>-2.0000000000000004E-2</v>
      </c>
      <c r="AA98" s="75">
        <f t="shared" si="25"/>
        <v>16060.6</v>
      </c>
    </row>
    <row r="99" spans="1:27" ht="14.25" customHeight="1" x14ac:dyDescent="0.25">
      <c r="A99" s="132" t="s">
        <v>58</v>
      </c>
      <c r="B99" s="74" t="s">
        <v>165</v>
      </c>
      <c r="C99" s="74" t="s">
        <v>123</v>
      </c>
      <c r="D99" s="74" t="s">
        <v>93</v>
      </c>
      <c r="E99" s="75">
        <f t="shared" ref="E99:AA99" si="26">E29+E64</f>
        <v>8000.1</v>
      </c>
      <c r="F99" s="75">
        <f t="shared" si="26"/>
        <v>0</v>
      </c>
      <c r="G99" s="75">
        <f t="shared" si="26"/>
        <v>0</v>
      </c>
      <c r="H99" s="75">
        <f t="shared" si="26"/>
        <v>1995.22</v>
      </c>
      <c r="I99" s="75">
        <f t="shared" si="26"/>
        <v>8360.1</v>
      </c>
      <c r="J99" s="75">
        <f t="shared" si="26"/>
        <v>0</v>
      </c>
      <c r="K99" s="75">
        <f t="shared" si="26"/>
        <v>0</v>
      </c>
      <c r="L99" s="75">
        <f t="shared" si="26"/>
        <v>0</v>
      </c>
      <c r="M99" s="75">
        <f t="shared" si="26"/>
        <v>18355.420000000002</v>
      </c>
      <c r="N99" s="75">
        <f t="shared" si="26"/>
        <v>0</v>
      </c>
      <c r="O99" s="75">
        <f t="shared" si="26"/>
        <v>3704.93</v>
      </c>
      <c r="P99" s="75">
        <f t="shared" si="26"/>
        <v>0</v>
      </c>
      <c r="Q99" s="75">
        <f t="shared" si="26"/>
        <v>0</v>
      </c>
      <c r="R99" s="75">
        <f t="shared" si="26"/>
        <v>0</v>
      </c>
      <c r="S99" s="75">
        <f t="shared" si="26"/>
        <v>2.0000000000000004E-2</v>
      </c>
      <c r="T99" s="75">
        <f t="shared" si="26"/>
        <v>0</v>
      </c>
      <c r="U99" s="75">
        <f t="shared" si="26"/>
        <v>0</v>
      </c>
      <c r="V99" s="75">
        <f t="shared" si="26"/>
        <v>0</v>
      </c>
      <c r="W99" s="75">
        <f t="shared" si="26"/>
        <v>-3704.93</v>
      </c>
      <c r="X99" s="75">
        <f t="shared" si="26"/>
        <v>0</v>
      </c>
      <c r="Y99" s="75">
        <f t="shared" si="26"/>
        <v>0</v>
      </c>
      <c r="Z99" s="75">
        <f t="shared" si="26"/>
        <v>2.0000000000000004E-2</v>
      </c>
      <c r="AA99" s="75">
        <f t="shared" si="26"/>
        <v>18355.400000000001</v>
      </c>
    </row>
    <row r="100" spans="1:27" ht="14.25" customHeight="1" x14ac:dyDescent="0.25">
      <c r="A100" s="132" t="s">
        <v>60</v>
      </c>
      <c r="B100" s="74" t="s">
        <v>167</v>
      </c>
      <c r="C100" s="74" t="s">
        <v>116</v>
      </c>
      <c r="D100" s="74" t="s">
        <v>117</v>
      </c>
      <c r="E100" s="75">
        <f t="shared" ref="E100:AA100" si="27">E30+E65</f>
        <v>30000</v>
      </c>
      <c r="F100" s="75">
        <f t="shared" si="27"/>
        <v>0</v>
      </c>
      <c r="G100" s="75">
        <f t="shared" si="27"/>
        <v>0</v>
      </c>
      <c r="H100" s="75">
        <f t="shared" si="27"/>
        <v>9000</v>
      </c>
      <c r="I100" s="75">
        <f t="shared" si="27"/>
        <v>46510</v>
      </c>
      <c r="J100" s="75">
        <f t="shared" si="27"/>
        <v>0</v>
      </c>
      <c r="K100" s="75">
        <f t="shared" si="27"/>
        <v>0</v>
      </c>
      <c r="L100" s="75">
        <f t="shared" si="27"/>
        <v>0</v>
      </c>
      <c r="M100" s="75">
        <f t="shared" si="27"/>
        <v>85510</v>
      </c>
      <c r="N100" s="75">
        <f t="shared" si="27"/>
        <v>0</v>
      </c>
      <c r="O100" s="75">
        <f t="shared" si="27"/>
        <v>37429.160000000003</v>
      </c>
      <c r="P100" s="75">
        <f t="shared" si="27"/>
        <v>0</v>
      </c>
      <c r="Q100" s="75">
        <f t="shared" si="27"/>
        <v>4800</v>
      </c>
      <c r="R100" s="75">
        <f t="shared" si="27"/>
        <v>0</v>
      </c>
      <c r="S100" s="75">
        <f t="shared" si="27"/>
        <v>0</v>
      </c>
      <c r="T100" s="75">
        <f t="shared" si="27"/>
        <v>0</v>
      </c>
      <c r="U100" s="75">
        <f t="shared" si="27"/>
        <v>0</v>
      </c>
      <c r="V100" s="75">
        <f t="shared" si="27"/>
        <v>0</v>
      </c>
      <c r="W100" s="75">
        <f t="shared" si="27"/>
        <v>-37429.160000000003</v>
      </c>
      <c r="X100" s="75">
        <f t="shared" si="27"/>
        <v>0</v>
      </c>
      <c r="Y100" s="75">
        <f t="shared" si="27"/>
        <v>0</v>
      </c>
      <c r="Z100" s="75">
        <f t="shared" si="27"/>
        <v>4800</v>
      </c>
      <c r="AA100" s="75">
        <f t="shared" si="27"/>
        <v>80710</v>
      </c>
    </row>
    <row r="101" spans="1:27" ht="14.25" customHeight="1" x14ac:dyDescent="0.25">
      <c r="A101" s="132" t="s">
        <v>61</v>
      </c>
      <c r="B101" s="74" t="s">
        <v>168</v>
      </c>
      <c r="C101" s="74" t="s">
        <v>118</v>
      </c>
      <c r="D101" s="74" t="s">
        <v>95</v>
      </c>
      <c r="E101" s="75">
        <f t="shared" ref="E101:AA101" si="28">E31+E66</f>
        <v>6000</v>
      </c>
      <c r="F101" s="75">
        <f t="shared" si="28"/>
        <v>0</v>
      </c>
      <c r="G101" s="75">
        <f t="shared" si="28"/>
        <v>0</v>
      </c>
      <c r="H101" s="75">
        <f t="shared" si="28"/>
        <v>1496.4</v>
      </c>
      <c r="I101" s="75">
        <f t="shared" si="28"/>
        <v>6270</v>
      </c>
      <c r="J101" s="75">
        <f t="shared" si="28"/>
        <v>0</v>
      </c>
      <c r="K101" s="75">
        <f t="shared" si="28"/>
        <v>0</v>
      </c>
      <c r="L101" s="75">
        <f t="shared" si="28"/>
        <v>0</v>
      </c>
      <c r="M101" s="75">
        <f t="shared" si="28"/>
        <v>13766.4</v>
      </c>
      <c r="N101" s="75">
        <f t="shared" si="28"/>
        <v>0</v>
      </c>
      <c r="O101" s="75">
        <f t="shared" si="28"/>
        <v>2026.89</v>
      </c>
      <c r="P101" s="75">
        <f t="shared" si="28"/>
        <v>0</v>
      </c>
      <c r="Q101" s="75">
        <f t="shared" si="28"/>
        <v>2000</v>
      </c>
      <c r="R101" s="75">
        <f t="shared" si="28"/>
        <v>0</v>
      </c>
      <c r="S101" s="75">
        <f t="shared" si="28"/>
        <v>0</v>
      </c>
      <c r="T101" s="75">
        <f t="shared" si="28"/>
        <v>0</v>
      </c>
      <c r="U101" s="75">
        <f t="shared" si="28"/>
        <v>0</v>
      </c>
      <c r="V101" s="75">
        <f t="shared" si="28"/>
        <v>0</v>
      </c>
      <c r="W101" s="75">
        <f t="shared" si="28"/>
        <v>-2026.89</v>
      </c>
      <c r="X101" s="75">
        <f t="shared" si="28"/>
        <v>0</v>
      </c>
      <c r="Y101" s="75">
        <f t="shared" si="28"/>
        <v>0</v>
      </c>
      <c r="Z101" s="75">
        <f t="shared" si="28"/>
        <v>2000</v>
      </c>
      <c r="AA101" s="75">
        <f t="shared" si="28"/>
        <v>11766.4</v>
      </c>
    </row>
    <row r="102" spans="1:27" ht="14.25" customHeight="1" x14ac:dyDescent="0.25">
      <c r="A102" s="132" t="s">
        <v>68</v>
      </c>
      <c r="B102" s="142" t="s">
        <v>170</v>
      </c>
      <c r="C102" s="142" t="s">
        <v>89</v>
      </c>
      <c r="D102" s="98" t="s">
        <v>90</v>
      </c>
      <c r="E102" s="75">
        <f t="shared" ref="E102:AA102" si="29">E32+E67</f>
        <v>6999.9</v>
      </c>
      <c r="F102" s="75">
        <f t="shared" si="29"/>
        <v>1000</v>
      </c>
      <c r="G102" s="75">
        <f t="shared" si="29"/>
        <v>0</v>
      </c>
      <c r="H102" s="75">
        <f t="shared" si="29"/>
        <v>1973.97</v>
      </c>
      <c r="I102" s="75">
        <f t="shared" si="29"/>
        <v>8271.5499999999993</v>
      </c>
      <c r="J102" s="75">
        <f t="shared" si="29"/>
        <v>0</v>
      </c>
      <c r="K102" s="75">
        <f t="shared" si="29"/>
        <v>0</v>
      </c>
      <c r="L102" s="75">
        <f t="shared" si="29"/>
        <v>0</v>
      </c>
      <c r="M102" s="75">
        <f t="shared" si="29"/>
        <v>18245.419999999998</v>
      </c>
      <c r="N102" s="75">
        <f t="shared" si="29"/>
        <v>0</v>
      </c>
      <c r="O102" s="75">
        <f t="shared" si="29"/>
        <v>3645.38</v>
      </c>
      <c r="P102" s="75">
        <f t="shared" si="29"/>
        <v>0</v>
      </c>
      <c r="Q102" s="75">
        <f t="shared" si="29"/>
        <v>0</v>
      </c>
      <c r="R102" s="75">
        <f t="shared" si="29"/>
        <v>0</v>
      </c>
      <c r="S102" s="75">
        <f t="shared" si="29"/>
        <v>1.999999999999999E-2</v>
      </c>
      <c r="T102" s="75">
        <f t="shared" si="29"/>
        <v>0</v>
      </c>
      <c r="U102" s="75">
        <f t="shared" si="29"/>
        <v>0</v>
      </c>
      <c r="V102" s="75">
        <f t="shared" si="29"/>
        <v>0</v>
      </c>
      <c r="W102" s="75">
        <f t="shared" si="29"/>
        <v>-3645.38</v>
      </c>
      <c r="X102" s="75">
        <f t="shared" si="29"/>
        <v>0</v>
      </c>
      <c r="Y102" s="75">
        <f t="shared" si="29"/>
        <v>0</v>
      </c>
      <c r="Z102" s="75">
        <f t="shared" si="29"/>
        <v>1.999999999999999E-2</v>
      </c>
      <c r="AA102" s="75">
        <f t="shared" si="29"/>
        <v>18245.400000000001</v>
      </c>
    </row>
    <row r="103" spans="1:27" ht="14.25" customHeight="1" x14ac:dyDescent="0.25">
      <c r="A103" s="132" t="s">
        <v>71</v>
      </c>
      <c r="B103" s="74" t="s">
        <v>171</v>
      </c>
      <c r="C103" s="142" t="s">
        <v>110</v>
      </c>
      <c r="D103" s="98" t="s">
        <v>124</v>
      </c>
      <c r="E103" s="75">
        <f t="shared" ref="E103:AA103" si="30">E33+E68</f>
        <v>9999.9</v>
      </c>
      <c r="F103" s="75">
        <f t="shared" si="30"/>
        <v>0</v>
      </c>
      <c r="G103" s="75">
        <f t="shared" si="30"/>
        <v>0</v>
      </c>
      <c r="H103" s="75">
        <f t="shared" si="30"/>
        <v>2265.98</v>
      </c>
      <c r="I103" s="75">
        <f t="shared" si="30"/>
        <v>9493.24</v>
      </c>
      <c r="J103" s="75">
        <f t="shared" si="30"/>
        <v>0</v>
      </c>
      <c r="K103" s="75">
        <f t="shared" si="30"/>
        <v>0</v>
      </c>
      <c r="L103" s="75">
        <f t="shared" si="30"/>
        <v>0</v>
      </c>
      <c r="M103" s="75">
        <f t="shared" si="30"/>
        <v>21759.119999999999</v>
      </c>
      <c r="N103" s="75">
        <f t="shared" si="30"/>
        <v>0</v>
      </c>
      <c r="O103" s="75">
        <f t="shared" si="30"/>
        <v>4940.5099999999993</v>
      </c>
      <c r="P103" s="75">
        <f t="shared" si="30"/>
        <v>0</v>
      </c>
      <c r="Q103" s="75">
        <f t="shared" si="30"/>
        <v>400</v>
      </c>
      <c r="R103" s="75">
        <f t="shared" si="30"/>
        <v>0</v>
      </c>
      <c r="S103" s="75">
        <f t="shared" si="30"/>
        <v>0.12000000000000001</v>
      </c>
      <c r="T103" s="75">
        <f t="shared" si="30"/>
        <v>0</v>
      </c>
      <c r="U103" s="75">
        <f t="shared" si="30"/>
        <v>0</v>
      </c>
      <c r="V103" s="75">
        <f t="shared" si="30"/>
        <v>0</v>
      </c>
      <c r="W103" s="75">
        <f t="shared" si="30"/>
        <v>-4940.5099999999993</v>
      </c>
      <c r="X103" s="75">
        <f t="shared" si="30"/>
        <v>0</v>
      </c>
      <c r="Y103" s="75">
        <f t="shared" si="30"/>
        <v>0</v>
      </c>
      <c r="Z103" s="75">
        <f t="shared" si="30"/>
        <v>400.12</v>
      </c>
      <c r="AA103" s="75">
        <f t="shared" si="30"/>
        <v>21359</v>
      </c>
    </row>
    <row r="104" spans="1:27" ht="14.25" customHeight="1" thickBot="1" x14ac:dyDescent="0.3">
      <c r="A104" s="134" t="s">
        <v>72</v>
      </c>
      <c r="B104" s="87" t="s">
        <v>172</v>
      </c>
      <c r="C104" s="164" t="s">
        <v>106</v>
      </c>
      <c r="D104" s="123" t="s">
        <v>90</v>
      </c>
      <c r="E104" s="88">
        <f t="shared" ref="E104:AA104" si="31">E34+E69</f>
        <v>4999.8</v>
      </c>
      <c r="F104" s="88">
        <f t="shared" si="31"/>
        <v>0</v>
      </c>
      <c r="G104" s="88">
        <f t="shared" si="31"/>
        <v>0</v>
      </c>
      <c r="H104" s="88">
        <f t="shared" si="31"/>
        <v>993.96</v>
      </c>
      <c r="I104" s="88">
        <f t="shared" si="31"/>
        <v>4166.5</v>
      </c>
      <c r="J104" s="88">
        <f t="shared" si="31"/>
        <v>0</v>
      </c>
      <c r="K104" s="88">
        <f t="shared" si="31"/>
        <v>0</v>
      </c>
      <c r="L104" s="88">
        <f t="shared" si="31"/>
        <v>0</v>
      </c>
      <c r="M104" s="88">
        <f t="shared" si="31"/>
        <v>10160.26</v>
      </c>
      <c r="N104" s="88">
        <f t="shared" si="31"/>
        <v>0</v>
      </c>
      <c r="O104" s="88">
        <f t="shared" si="31"/>
        <v>816.5</v>
      </c>
      <c r="P104" s="88">
        <f t="shared" si="31"/>
        <v>0</v>
      </c>
      <c r="Q104" s="88">
        <f t="shared" si="31"/>
        <v>0</v>
      </c>
      <c r="R104" s="88">
        <f t="shared" si="31"/>
        <v>0</v>
      </c>
      <c r="S104" s="88">
        <f t="shared" si="31"/>
        <v>-0.14000000000000001</v>
      </c>
      <c r="T104" s="88">
        <f t="shared" si="31"/>
        <v>0</v>
      </c>
      <c r="U104" s="88">
        <f t="shared" si="31"/>
        <v>0</v>
      </c>
      <c r="V104" s="88">
        <f t="shared" si="31"/>
        <v>0</v>
      </c>
      <c r="W104" s="88">
        <f t="shared" si="31"/>
        <v>-816.5</v>
      </c>
      <c r="X104" s="88">
        <f t="shared" si="31"/>
        <v>0</v>
      </c>
      <c r="Y104" s="88">
        <f t="shared" si="31"/>
        <v>0</v>
      </c>
      <c r="Z104" s="88">
        <f t="shared" si="31"/>
        <v>-0.14000000000000001</v>
      </c>
      <c r="AA104" s="88">
        <f t="shared" si="31"/>
        <v>10160.4</v>
      </c>
    </row>
    <row r="105" spans="1:27" ht="14.25" customHeight="1" thickBot="1" x14ac:dyDescent="0.3">
      <c r="A105" s="189" t="s">
        <v>48</v>
      </c>
      <c r="B105" s="189"/>
      <c r="C105" s="189"/>
      <c r="D105" s="189"/>
      <c r="E105" s="77">
        <f t="shared" ref="E105:M105" si="32">E35+E70</f>
        <v>242532.14</v>
      </c>
      <c r="F105" s="77">
        <f t="shared" si="32"/>
        <v>7000</v>
      </c>
      <c r="G105" s="77">
        <f t="shared" si="32"/>
        <v>1130.6600000000001</v>
      </c>
      <c r="H105" s="77">
        <f t="shared" si="32"/>
        <v>69967.429999999993</v>
      </c>
      <c r="I105" s="77">
        <f t="shared" si="32"/>
        <v>390641.28</v>
      </c>
      <c r="J105" s="77">
        <f t="shared" si="32"/>
        <v>8464</v>
      </c>
      <c r="K105" s="77">
        <f t="shared" si="32"/>
        <v>5279.58</v>
      </c>
      <c r="L105" s="77">
        <f t="shared" si="32"/>
        <v>2285</v>
      </c>
      <c r="M105" s="77">
        <f t="shared" si="32"/>
        <v>727300.09000000008</v>
      </c>
      <c r="N105" s="77">
        <f>SUM(N73:N104)</f>
        <v>-286.76</v>
      </c>
      <c r="O105" s="77">
        <f t="shared" ref="O105:AA105" si="33">SUM(O73:O104)</f>
        <v>205143.66000000006</v>
      </c>
      <c r="P105" s="77">
        <f t="shared" si="33"/>
        <v>565.32000000000005</v>
      </c>
      <c r="Q105" s="77">
        <f t="shared" si="33"/>
        <v>24270</v>
      </c>
      <c r="R105" s="77">
        <f t="shared" si="33"/>
        <v>500</v>
      </c>
      <c r="S105" s="77">
        <f t="shared" si="33"/>
        <v>-0.4</v>
      </c>
      <c r="T105" s="77">
        <f t="shared" si="33"/>
        <v>3109.2599999999998</v>
      </c>
      <c r="U105" s="77">
        <f t="shared" si="33"/>
        <v>1695.96</v>
      </c>
      <c r="V105" s="77">
        <f t="shared" si="33"/>
        <v>565.33000000000004</v>
      </c>
      <c r="W105" s="77">
        <f t="shared" si="33"/>
        <v>-205143.66000000006</v>
      </c>
      <c r="X105" s="77">
        <f t="shared" si="33"/>
        <v>10108</v>
      </c>
      <c r="Y105" s="77">
        <f t="shared" si="33"/>
        <v>0</v>
      </c>
      <c r="Z105" s="77">
        <f t="shared" si="33"/>
        <v>40670.090000000004</v>
      </c>
      <c r="AA105" s="77">
        <f t="shared" si="33"/>
        <v>686630.00000000023</v>
      </c>
    </row>
    <row r="106" spans="1:27" x14ac:dyDescent="0.25">
      <c r="A106" s="135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</row>
  </sheetData>
  <mergeCells count="9">
    <mergeCell ref="A70:D70"/>
    <mergeCell ref="A35:D35"/>
    <mergeCell ref="A105:D105"/>
    <mergeCell ref="A1:K1"/>
    <mergeCell ref="L1:AA1"/>
    <mergeCell ref="A36:K36"/>
    <mergeCell ref="L36:AA36"/>
    <mergeCell ref="A71:K71"/>
    <mergeCell ref="L71:AA71"/>
  </mergeCells>
  <pageMargins left="0.25" right="0.25" top="0.75" bottom="0.75" header="0.3" footer="0.3"/>
  <pageSetup paperSize="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95"/>
  <sheetViews>
    <sheetView showGridLines="0" topLeftCell="A25" zoomScale="85" zoomScaleNormal="85" workbookViewId="0">
      <selection activeCell="L61" sqref="L61"/>
    </sheetView>
  </sheetViews>
  <sheetFormatPr baseColWidth="10" defaultRowHeight="15" x14ac:dyDescent="0.25"/>
  <cols>
    <col min="1" max="1" width="6.42578125" bestFit="1" customWidth="1"/>
    <col min="2" max="2" width="30.85546875" bestFit="1" customWidth="1"/>
    <col min="3" max="3" width="33.85546875" bestFit="1" customWidth="1"/>
    <col min="4" max="4" width="20.5703125" bestFit="1" customWidth="1"/>
    <col min="5" max="5" width="9.7109375" bestFit="1" customWidth="1"/>
    <col min="6" max="6" width="8.42578125" bestFit="1" customWidth="1"/>
    <col min="7" max="7" width="9.5703125" bestFit="1" customWidth="1"/>
    <col min="8" max="8" width="9.28515625" bestFit="1" customWidth="1"/>
    <col min="9" max="9" width="13" customWidth="1"/>
    <col min="10" max="10" width="7.7109375" bestFit="1" customWidth="1"/>
    <col min="11" max="11" width="15.7109375" bestFit="1" customWidth="1"/>
    <col min="12" max="12" width="11.5703125" bestFit="1" customWidth="1"/>
    <col min="13" max="13" width="9.42578125" bestFit="1" customWidth="1"/>
    <col min="14" max="14" width="8.42578125" bestFit="1" customWidth="1"/>
    <col min="15" max="15" width="11.28515625" bestFit="1" customWidth="1"/>
    <col min="16" max="16" width="6.28515625" bestFit="1" customWidth="1"/>
    <col min="17" max="17" width="11.85546875" bestFit="1" customWidth="1"/>
    <col min="18" max="18" width="9.5703125" bestFit="1" customWidth="1"/>
    <col min="19" max="19" width="9" bestFit="1" customWidth="1"/>
    <col min="20" max="20" width="12.140625" bestFit="1" customWidth="1"/>
    <col min="21" max="21" width="14" customWidth="1"/>
    <col min="22" max="22" width="9.7109375" bestFit="1" customWidth="1"/>
  </cols>
  <sheetData>
    <row r="1" spans="1:22" ht="39" customHeight="1" thickBot="1" x14ac:dyDescent="0.3">
      <c r="A1" s="188" t="s">
        <v>182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 t="s">
        <v>182</v>
      </c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27.75" thickBot="1" x14ac:dyDescent="0.3">
      <c r="A2" s="93" t="s">
        <v>0</v>
      </c>
      <c r="B2" s="69" t="s">
        <v>154</v>
      </c>
      <c r="C2" s="69" t="s">
        <v>155</v>
      </c>
      <c r="D2" s="69" t="s">
        <v>156</v>
      </c>
      <c r="E2" s="94" t="s">
        <v>2</v>
      </c>
      <c r="F2" s="94" t="s">
        <v>181</v>
      </c>
      <c r="G2" s="94" t="s">
        <v>3</v>
      </c>
      <c r="H2" s="94" t="s">
        <v>4</v>
      </c>
      <c r="I2" s="94" t="s">
        <v>5</v>
      </c>
      <c r="J2" s="94" t="s">
        <v>6</v>
      </c>
      <c r="K2" s="95" t="s">
        <v>7</v>
      </c>
      <c r="L2" s="94" t="s">
        <v>8</v>
      </c>
      <c r="M2" s="94" t="s">
        <v>9</v>
      </c>
      <c r="N2" s="94" t="s">
        <v>10</v>
      </c>
      <c r="O2" s="94" t="s">
        <v>11</v>
      </c>
      <c r="P2" s="94" t="s">
        <v>180</v>
      </c>
      <c r="Q2" s="94" t="s">
        <v>13</v>
      </c>
      <c r="R2" s="94" t="s">
        <v>14</v>
      </c>
      <c r="S2" s="94" t="s">
        <v>50</v>
      </c>
      <c r="T2" s="94" t="s">
        <v>17</v>
      </c>
      <c r="U2" s="95" t="s">
        <v>18</v>
      </c>
      <c r="V2" s="96" t="s">
        <v>19</v>
      </c>
    </row>
    <row r="3" spans="1:22" x14ac:dyDescent="0.25">
      <c r="A3" s="97" t="s">
        <v>20</v>
      </c>
      <c r="B3" s="74" t="s">
        <v>126</v>
      </c>
      <c r="C3" s="74" t="s">
        <v>81</v>
      </c>
      <c r="D3" s="74" t="s">
        <v>82</v>
      </c>
      <c r="E3" s="98">
        <v>4767.1499999999996</v>
      </c>
      <c r="F3" s="98">
        <v>0</v>
      </c>
      <c r="G3" s="98">
        <v>0</v>
      </c>
      <c r="H3" s="98">
        <v>529</v>
      </c>
      <c r="I3" s="98">
        <v>379.09</v>
      </c>
      <c r="J3" s="98">
        <v>0</v>
      </c>
      <c r="K3" s="98">
        <v>5675.24</v>
      </c>
      <c r="L3" s="98">
        <v>0</v>
      </c>
      <c r="M3" s="98">
        <v>664.97</v>
      </c>
      <c r="N3" s="98">
        <v>47.67</v>
      </c>
      <c r="O3" s="98">
        <v>0</v>
      </c>
      <c r="P3" s="98">
        <v>0.01</v>
      </c>
      <c r="Q3" s="98">
        <v>262.19</v>
      </c>
      <c r="R3" s="98">
        <v>143.01</v>
      </c>
      <c r="S3" s="98">
        <v>63.56</v>
      </c>
      <c r="T3" s="99">
        <v>-664.97</v>
      </c>
      <c r="U3" s="98">
        <v>516.44000000000005</v>
      </c>
      <c r="V3" s="98">
        <v>5158.8</v>
      </c>
    </row>
    <row r="4" spans="1:22" x14ac:dyDescent="0.25">
      <c r="A4" s="97" t="s">
        <v>21</v>
      </c>
      <c r="B4" s="74" t="s">
        <v>127</v>
      </c>
      <c r="C4" s="74" t="s">
        <v>83</v>
      </c>
      <c r="D4" s="74" t="s">
        <v>82</v>
      </c>
      <c r="E4" s="98">
        <v>4407.1499999999996</v>
      </c>
      <c r="F4" s="98">
        <v>0</v>
      </c>
      <c r="G4" s="98">
        <v>88.14</v>
      </c>
      <c r="H4" s="98">
        <v>529</v>
      </c>
      <c r="I4" s="98">
        <v>379.09</v>
      </c>
      <c r="J4" s="98">
        <v>65</v>
      </c>
      <c r="K4" s="98">
        <v>5468.38</v>
      </c>
      <c r="L4" s="98">
        <v>0</v>
      </c>
      <c r="M4" s="98">
        <v>620.78</v>
      </c>
      <c r="N4" s="98">
        <v>44.07</v>
      </c>
      <c r="O4" s="98">
        <v>850</v>
      </c>
      <c r="P4" s="98">
        <v>0.15</v>
      </c>
      <c r="Q4" s="98">
        <v>242.39</v>
      </c>
      <c r="R4" s="98">
        <v>132.21</v>
      </c>
      <c r="S4" s="98">
        <v>58.76</v>
      </c>
      <c r="T4" s="99">
        <v>-620.78</v>
      </c>
      <c r="U4" s="98">
        <v>1327.58</v>
      </c>
      <c r="V4" s="98">
        <v>4140.8</v>
      </c>
    </row>
    <row r="5" spans="1:22" x14ac:dyDescent="0.25">
      <c r="A5" s="97" t="s">
        <v>22</v>
      </c>
      <c r="B5" s="74" t="s">
        <v>128</v>
      </c>
      <c r="C5" s="74" t="s">
        <v>84</v>
      </c>
      <c r="D5" s="74" t="s">
        <v>82</v>
      </c>
      <c r="E5" s="98">
        <v>3047.7</v>
      </c>
      <c r="F5" s="98">
        <v>0</v>
      </c>
      <c r="G5" s="98">
        <v>60.95</v>
      </c>
      <c r="H5" s="98">
        <v>529</v>
      </c>
      <c r="I5" s="98">
        <v>288.26</v>
      </c>
      <c r="J5" s="98">
        <v>0</v>
      </c>
      <c r="K5" s="98">
        <v>3925.91</v>
      </c>
      <c r="L5" s="98">
        <v>0</v>
      </c>
      <c r="M5" s="98">
        <v>337.18</v>
      </c>
      <c r="N5" s="98">
        <v>30.48</v>
      </c>
      <c r="O5" s="98">
        <v>1255</v>
      </c>
      <c r="P5" s="99">
        <v>-0.06</v>
      </c>
      <c r="Q5" s="98">
        <v>167.62</v>
      </c>
      <c r="R5" s="98">
        <v>91.43</v>
      </c>
      <c r="S5" s="98">
        <v>40.64</v>
      </c>
      <c r="T5" s="99">
        <v>-337.18</v>
      </c>
      <c r="U5" s="98">
        <v>1585.11</v>
      </c>
      <c r="V5" s="98">
        <v>2340.8000000000002</v>
      </c>
    </row>
    <row r="6" spans="1:22" x14ac:dyDescent="0.25">
      <c r="A6" s="97" t="s">
        <v>23</v>
      </c>
      <c r="B6" s="74" t="s">
        <v>129</v>
      </c>
      <c r="C6" s="74" t="s">
        <v>85</v>
      </c>
      <c r="D6" s="74" t="s">
        <v>86</v>
      </c>
      <c r="E6" s="98">
        <v>3173.4</v>
      </c>
      <c r="F6" s="98">
        <v>0</v>
      </c>
      <c r="G6" s="98">
        <v>63.47</v>
      </c>
      <c r="H6" s="98">
        <v>529</v>
      </c>
      <c r="I6" s="98">
        <v>288.26</v>
      </c>
      <c r="J6" s="98">
        <v>105</v>
      </c>
      <c r="K6" s="98">
        <v>4159.13</v>
      </c>
      <c r="L6" s="98">
        <v>0</v>
      </c>
      <c r="M6" s="98">
        <v>374.49</v>
      </c>
      <c r="N6" s="98">
        <v>31.73</v>
      </c>
      <c r="O6" s="98">
        <v>0</v>
      </c>
      <c r="P6" s="99">
        <v>-0.05</v>
      </c>
      <c r="Q6" s="98">
        <v>174.54</v>
      </c>
      <c r="R6" s="98">
        <v>95.2</v>
      </c>
      <c r="S6" s="98">
        <v>42.31</v>
      </c>
      <c r="T6" s="99">
        <v>-374.49</v>
      </c>
      <c r="U6" s="98">
        <v>343.73</v>
      </c>
      <c r="V6" s="98">
        <v>3815.4</v>
      </c>
    </row>
    <row r="7" spans="1:22" x14ac:dyDescent="0.25">
      <c r="A7" s="97" t="s">
        <v>24</v>
      </c>
      <c r="B7" s="74" t="s">
        <v>130</v>
      </c>
      <c r="C7" s="74" t="s">
        <v>87</v>
      </c>
      <c r="D7" s="74" t="s">
        <v>86</v>
      </c>
      <c r="E7" s="98">
        <v>3589.5</v>
      </c>
      <c r="F7" s="98">
        <v>0</v>
      </c>
      <c r="G7" s="98">
        <v>71.790000000000006</v>
      </c>
      <c r="H7" s="98">
        <v>529</v>
      </c>
      <c r="I7" s="98">
        <v>288.26</v>
      </c>
      <c r="J7" s="98">
        <v>0</v>
      </c>
      <c r="K7" s="98">
        <v>4478.55</v>
      </c>
      <c r="L7" s="98">
        <v>0</v>
      </c>
      <c r="M7" s="98">
        <v>430.1</v>
      </c>
      <c r="N7" s="98">
        <v>35.9</v>
      </c>
      <c r="O7" s="98">
        <v>1210</v>
      </c>
      <c r="P7" s="99">
        <v>-0.12</v>
      </c>
      <c r="Q7" s="98">
        <v>197.42</v>
      </c>
      <c r="R7" s="98">
        <v>107.69</v>
      </c>
      <c r="S7" s="98">
        <v>47.86</v>
      </c>
      <c r="T7" s="99">
        <v>-430.1</v>
      </c>
      <c r="U7" s="98">
        <v>1598.75</v>
      </c>
      <c r="V7" s="98">
        <v>2879.8</v>
      </c>
    </row>
    <row r="8" spans="1:22" x14ac:dyDescent="0.25">
      <c r="A8" s="97" t="s">
        <v>25</v>
      </c>
      <c r="B8" s="74" t="s">
        <v>131</v>
      </c>
      <c r="C8" s="74" t="s">
        <v>87</v>
      </c>
      <c r="D8" s="74" t="s">
        <v>86</v>
      </c>
      <c r="E8" s="98">
        <v>3070.8</v>
      </c>
      <c r="F8" s="98">
        <v>0</v>
      </c>
      <c r="G8" s="98">
        <v>61.42</v>
      </c>
      <c r="H8" s="98">
        <v>529</v>
      </c>
      <c r="I8" s="98">
        <v>197.42</v>
      </c>
      <c r="J8" s="98">
        <v>90</v>
      </c>
      <c r="K8" s="98">
        <v>3948.64</v>
      </c>
      <c r="L8" s="98">
        <v>0</v>
      </c>
      <c r="M8" s="98">
        <v>340.81</v>
      </c>
      <c r="N8" s="98">
        <v>30.71</v>
      </c>
      <c r="O8" s="98">
        <v>960</v>
      </c>
      <c r="P8" s="99">
        <v>-0.02</v>
      </c>
      <c r="Q8" s="98">
        <v>168.89</v>
      </c>
      <c r="R8" s="98">
        <v>92.12</v>
      </c>
      <c r="S8" s="98">
        <v>40.94</v>
      </c>
      <c r="T8" s="99">
        <v>-340.81</v>
      </c>
      <c r="U8" s="98">
        <v>1292.6400000000001</v>
      </c>
      <c r="V8" s="98">
        <v>2656</v>
      </c>
    </row>
    <row r="9" spans="1:22" x14ac:dyDescent="0.25">
      <c r="A9" s="97" t="s">
        <v>26</v>
      </c>
      <c r="B9" s="74" t="s">
        <v>132</v>
      </c>
      <c r="C9" s="74" t="s">
        <v>120</v>
      </c>
      <c r="D9" s="74" t="s">
        <v>88</v>
      </c>
      <c r="E9" s="98">
        <v>2161.9499999999998</v>
      </c>
      <c r="F9" s="98">
        <v>0</v>
      </c>
      <c r="G9" s="98">
        <v>0</v>
      </c>
      <c r="H9" s="98">
        <v>529</v>
      </c>
      <c r="I9" s="98">
        <v>197.42</v>
      </c>
      <c r="J9" s="98">
        <v>325</v>
      </c>
      <c r="K9" s="98">
        <v>3213.37</v>
      </c>
      <c r="L9" s="98">
        <v>0</v>
      </c>
      <c r="M9" s="98">
        <v>120.47</v>
      </c>
      <c r="N9" s="98">
        <v>21.62</v>
      </c>
      <c r="O9" s="98">
        <v>0</v>
      </c>
      <c r="P9" s="99">
        <v>-0.05</v>
      </c>
      <c r="Q9" s="98">
        <v>118.91</v>
      </c>
      <c r="R9" s="98">
        <v>64.86</v>
      </c>
      <c r="S9" s="98">
        <v>28.83</v>
      </c>
      <c r="T9" s="99">
        <v>-120.47</v>
      </c>
      <c r="U9" s="98">
        <v>234.17</v>
      </c>
      <c r="V9" s="98">
        <v>2979.2</v>
      </c>
    </row>
    <row r="10" spans="1:22" x14ac:dyDescent="0.25">
      <c r="A10" s="97" t="s">
        <v>27</v>
      </c>
      <c r="B10" s="74" t="s">
        <v>133</v>
      </c>
      <c r="C10" s="74" t="s">
        <v>89</v>
      </c>
      <c r="D10" s="74" t="s">
        <v>90</v>
      </c>
      <c r="E10" s="98">
        <v>2800.05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2800.05</v>
      </c>
      <c r="L10" s="98">
        <v>0</v>
      </c>
      <c r="M10" s="98">
        <v>55.23</v>
      </c>
      <c r="N10" s="98">
        <v>0</v>
      </c>
      <c r="O10" s="98">
        <v>0</v>
      </c>
      <c r="P10" s="98">
        <v>0.05</v>
      </c>
      <c r="Q10" s="98">
        <v>0</v>
      </c>
      <c r="R10" s="98">
        <v>0</v>
      </c>
      <c r="S10" s="98">
        <v>0</v>
      </c>
      <c r="T10" s="99">
        <v>-55.23</v>
      </c>
      <c r="U10" s="98">
        <v>0.05</v>
      </c>
      <c r="V10" s="98">
        <v>2800</v>
      </c>
    </row>
    <row r="11" spans="1:22" x14ac:dyDescent="0.25">
      <c r="A11" s="97" t="s">
        <v>28</v>
      </c>
      <c r="B11" s="74" t="s">
        <v>134</v>
      </c>
      <c r="C11" s="74" t="s">
        <v>91</v>
      </c>
      <c r="D11" s="74" t="s">
        <v>86</v>
      </c>
      <c r="E11" s="98">
        <v>3500.1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3500.1</v>
      </c>
      <c r="L11" s="98">
        <v>0</v>
      </c>
      <c r="M11" s="98">
        <v>151.66999999999999</v>
      </c>
      <c r="N11" s="98">
        <v>0</v>
      </c>
      <c r="O11" s="98">
        <v>0</v>
      </c>
      <c r="P11" s="98">
        <v>0.1</v>
      </c>
      <c r="Q11" s="98">
        <v>0</v>
      </c>
      <c r="R11" s="98">
        <v>0</v>
      </c>
      <c r="S11" s="98">
        <v>0</v>
      </c>
      <c r="T11" s="99">
        <v>-151.66999999999999</v>
      </c>
      <c r="U11" s="98">
        <v>0.1</v>
      </c>
      <c r="V11" s="98">
        <v>3500</v>
      </c>
    </row>
    <row r="12" spans="1:22" x14ac:dyDescent="0.25">
      <c r="A12" s="97" t="s">
        <v>29</v>
      </c>
      <c r="B12" s="74" t="s">
        <v>135</v>
      </c>
      <c r="C12" s="74" t="s">
        <v>92</v>
      </c>
      <c r="D12" s="74" t="s">
        <v>93</v>
      </c>
      <c r="E12" s="98">
        <v>2500.0500000000002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2500.0500000000002</v>
      </c>
      <c r="L12" s="98">
        <v>0</v>
      </c>
      <c r="M12" s="98">
        <v>7.67</v>
      </c>
      <c r="N12" s="98">
        <v>0</v>
      </c>
      <c r="O12" s="98">
        <v>0</v>
      </c>
      <c r="P12" s="99">
        <v>-0.15</v>
      </c>
      <c r="Q12" s="98">
        <v>0</v>
      </c>
      <c r="R12" s="98">
        <v>0</v>
      </c>
      <c r="S12" s="98">
        <v>0</v>
      </c>
      <c r="T12" s="99">
        <v>-7.67</v>
      </c>
      <c r="U12" s="98">
        <v>-0.15</v>
      </c>
      <c r="V12" s="98">
        <v>2500.1999999999998</v>
      </c>
    </row>
    <row r="13" spans="1:22" x14ac:dyDescent="0.25">
      <c r="A13" s="97" t="s">
        <v>30</v>
      </c>
      <c r="B13" s="74" t="s">
        <v>136</v>
      </c>
      <c r="C13" s="74" t="s">
        <v>94</v>
      </c>
      <c r="D13" s="74" t="s">
        <v>95</v>
      </c>
      <c r="E13" s="98">
        <v>3000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3000</v>
      </c>
      <c r="L13" s="98">
        <v>0</v>
      </c>
      <c r="M13" s="98">
        <v>76.98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9">
        <v>-76.98</v>
      </c>
      <c r="U13" s="98">
        <v>0</v>
      </c>
      <c r="V13" s="98">
        <v>3000</v>
      </c>
    </row>
    <row r="14" spans="1:22" x14ac:dyDescent="0.25">
      <c r="A14" s="97" t="s">
        <v>31</v>
      </c>
      <c r="B14" s="74" t="s">
        <v>137</v>
      </c>
      <c r="C14" s="74" t="s">
        <v>96</v>
      </c>
      <c r="D14" s="74" t="s">
        <v>97</v>
      </c>
      <c r="E14" s="98">
        <v>15000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15000</v>
      </c>
      <c r="L14" s="98">
        <v>0</v>
      </c>
      <c r="M14" s="98">
        <v>2759.37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9">
        <v>-2759.37</v>
      </c>
      <c r="U14" s="98">
        <v>0</v>
      </c>
      <c r="V14" s="98">
        <v>15000</v>
      </c>
    </row>
    <row r="15" spans="1:22" x14ac:dyDescent="0.25">
      <c r="A15" s="97" t="s">
        <v>34</v>
      </c>
      <c r="B15" s="74" t="s">
        <v>140</v>
      </c>
      <c r="C15" s="74" t="s">
        <v>100</v>
      </c>
      <c r="D15" s="74" t="s">
        <v>88</v>
      </c>
      <c r="E15" s="98">
        <v>1866.76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1866.76</v>
      </c>
      <c r="L15" s="99">
        <v>-80.209999999999994</v>
      </c>
      <c r="M15" s="98">
        <v>0</v>
      </c>
      <c r="N15" s="98">
        <v>0</v>
      </c>
      <c r="O15" s="98">
        <v>0</v>
      </c>
      <c r="P15" s="99">
        <v>-0.03</v>
      </c>
      <c r="Q15" s="98">
        <v>0</v>
      </c>
      <c r="R15" s="98">
        <v>0</v>
      </c>
      <c r="S15" s="98">
        <v>0</v>
      </c>
      <c r="T15" s="98">
        <v>0</v>
      </c>
      <c r="U15" s="98">
        <v>-80.239999999999995</v>
      </c>
      <c r="V15" s="98">
        <v>1947</v>
      </c>
    </row>
    <row r="16" spans="1:22" x14ac:dyDescent="0.25">
      <c r="A16" s="97" t="s">
        <v>36</v>
      </c>
      <c r="B16" s="74" t="s">
        <v>142</v>
      </c>
      <c r="C16" s="74" t="s">
        <v>102</v>
      </c>
      <c r="D16" s="74" t="s">
        <v>103</v>
      </c>
      <c r="E16" s="98">
        <v>1866.72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1866.72</v>
      </c>
      <c r="L16" s="99">
        <v>-80.209999999999994</v>
      </c>
      <c r="M16" s="98">
        <v>0</v>
      </c>
      <c r="N16" s="98">
        <v>0</v>
      </c>
      <c r="O16" s="98">
        <v>0</v>
      </c>
      <c r="P16" s="99">
        <v>-7.0000000000000007E-2</v>
      </c>
      <c r="Q16" s="98">
        <v>0</v>
      </c>
      <c r="R16" s="98">
        <v>0</v>
      </c>
      <c r="S16" s="98">
        <v>0</v>
      </c>
      <c r="T16" s="98">
        <v>0</v>
      </c>
      <c r="U16" s="98">
        <v>-80.28</v>
      </c>
      <c r="V16" s="98">
        <v>1947</v>
      </c>
    </row>
    <row r="17" spans="1:22" x14ac:dyDescent="0.25">
      <c r="A17" s="97" t="s">
        <v>37</v>
      </c>
      <c r="B17" s="74" t="s">
        <v>143</v>
      </c>
      <c r="C17" s="74" t="s">
        <v>121</v>
      </c>
      <c r="D17" s="74" t="s">
        <v>86</v>
      </c>
      <c r="E17" s="98">
        <v>2133.36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2133.36</v>
      </c>
      <c r="L17" s="99">
        <v>-60.64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-60.64</v>
      </c>
      <c r="V17" s="98">
        <v>2194</v>
      </c>
    </row>
    <row r="18" spans="1:22" x14ac:dyDescent="0.25">
      <c r="A18" s="97" t="s">
        <v>38</v>
      </c>
      <c r="B18" s="74" t="s">
        <v>144</v>
      </c>
      <c r="C18" s="74" t="s">
        <v>99</v>
      </c>
      <c r="D18" s="74" t="s">
        <v>99</v>
      </c>
      <c r="E18" s="98">
        <v>1493.36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1493.36</v>
      </c>
      <c r="L18" s="99">
        <v>-116.03</v>
      </c>
      <c r="M18" s="98">
        <v>0</v>
      </c>
      <c r="N18" s="98">
        <v>0</v>
      </c>
      <c r="O18" s="98">
        <v>0</v>
      </c>
      <c r="P18" s="98">
        <v>0.19</v>
      </c>
      <c r="Q18" s="98">
        <v>0</v>
      </c>
      <c r="R18" s="98">
        <v>0</v>
      </c>
      <c r="S18" s="98">
        <v>0</v>
      </c>
      <c r="T18" s="98">
        <v>0</v>
      </c>
      <c r="U18" s="98">
        <v>-115.84</v>
      </c>
      <c r="V18" s="98">
        <v>1609.2</v>
      </c>
    </row>
    <row r="19" spans="1:22" x14ac:dyDescent="0.25">
      <c r="A19" s="97" t="s">
        <v>39</v>
      </c>
      <c r="B19" s="74" t="s">
        <v>145</v>
      </c>
      <c r="C19" s="74" t="s">
        <v>122</v>
      </c>
      <c r="D19" s="74" t="s">
        <v>104</v>
      </c>
      <c r="E19" s="98">
        <v>1400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1400</v>
      </c>
      <c r="L19" s="99">
        <v>-122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-122</v>
      </c>
      <c r="V19" s="98">
        <v>1522</v>
      </c>
    </row>
    <row r="20" spans="1:22" x14ac:dyDescent="0.25">
      <c r="A20" s="97" t="s">
        <v>40</v>
      </c>
      <c r="B20" s="74" t="s">
        <v>146</v>
      </c>
      <c r="C20" s="74" t="s">
        <v>105</v>
      </c>
      <c r="D20" s="74" t="s">
        <v>86</v>
      </c>
      <c r="E20" s="98">
        <v>2100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2100</v>
      </c>
      <c r="L20" s="99">
        <v>-64.27</v>
      </c>
      <c r="M20" s="98">
        <v>0</v>
      </c>
      <c r="N20" s="98">
        <v>0</v>
      </c>
      <c r="O20" s="98">
        <v>2164.4</v>
      </c>
      <c r="P20" s="99">
        <v>-0.01</v>
      </c>
      <c r="Q20" s="98">
        <v>0</v>
      </c>
      <c r="R20" s="98">
        <v>0</v>
      </c>
      <c r="S20" s="98">
        <v>0</v>
      </c>
      <c r="T20" s="98">
        <v>0</v>
      </c>
      <c r="U20" s="98">
        <v>2100.12</v>
      </c>
      <c r="V20" s="98">
        <v>-0.12</v>
      </c>
    </row>
    <row r="21" spans="1:22" x14ac:dyDescent="0.25">
      <c r="A21" s="97" t="s">
        <v>41</v>
      </c>
      <c r="B21" s="74" t="s">
        <v>147</v>
      </c>
      <c r="C21" s="74" t="s">
        <v>106</v>
      </c>
      <c r="D21" s="74" t="s">
        <v>106</v>
      </c>
      <c r="E21" s="98">
        <v>1733.29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1733.29</v>
      </c>
      <c r="L21" s="99">
        <v>-93.84</v>
      </c>
      <c r="M21" s="98">
        <v>0</v>
      </c>
      <c r="N21" s="98">
        <v>0</v>
      </c>
      <c r="O21" s="98">
        <v>0</v>
      </c>
      <c r="P21" s="99">
        <v>-7.0000000000000007E-2</v>
      </c>
      <c r="Q21" s="98">
        <v>0</v>
      </c>
      <c r="R21" s="98">
        <v>0</v>
      </c>
      <c r="S21" s="98">
        <v>0</v>
      </c>
      <c r="T21" s="98">
        <v>0</v>
      </c>
      <c r="U21" s="98">
        <v>-93.91</v>
      </c>
      <c r="V21" s="98">
        <v>1827.2</v>
      </c>
    </row>
    <row r="22" spans="1:22" x14ac:dyDescent="0.25">
      <c r="A22" s="97" t="s">
        <v>42</v>
      </c>
      <c r="B22" s="74" t="s">
        <v>148</v>
      </c>
      <c r="C22" s="74" t="s">
        <v>123</v>
      </c>
      <c r="D22" s="74" t="s">
        <v>93</v>
      </c>
      <c r="E22" s="98">
        <v>3466.71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3466.71</v>
      </c>
      <c r="L22" s="98">
        <v>0</v>
      </c>
      <c r="M22" s="98">
        <v>148.04</v>
      </c>
      <c r="N22" s="98">
        <v>0</v>
      </c>
      <c r="O22" s="98">
        <v>0</v>
      </c>
      <c r="P22" s="99">
        <v>-0.09</v>
      </c>
      <c r="Q22" s="98">
        <v>0</v>
      </c>
      <c r="R22" s="98">
        <v>0</v>
      </c>
      <c r="S22" s="98">
        <v>0</v>
      </c>
      <c r="T22" s="99">
        <v>-148.04</v>
      </c>
      <c r="U22" s="98">
        <v>-0.09</v>
      </c>
      <c r="V22" s="98">
        <v>3466.8</v>
      </c>
    </row>
    <row r="23" spans="1:22" x14ac:dyDescent="0.25">
      <c r="A23" s="97" t="s">
        <v>43</v>
      </c>
      <c r="B23" s="74" t="s">
        <v>149</v>
      </c>
      <c r="C23" s="74" t="s">
        <v>107</v>
      </c>
      <c r="D23" s="74" t="s">
        <v>108</v>
      </c>
      <c r="E23" s="98">
        <v>2500.0500000000002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2500.0500000000002</v>
      </c>
      <c r="L23" s="98">
        <v>0</v>
      </c>
      <c r="M23" s="98">
        <v>7.67</v>
      </c>
      <c r="N23" s="98">
        <v>0</v>
      </c>
      <c r="O23" s="98">
        <v>0</v>
      </c>
      <c r="P23" s="98">
        <v>0.05</v>
      </c>
      <c r="Q23" s="98">
        <v>0</v>
      </c>
      <c r="R23" s="98">
        <v>0</v>
      </c>
      <c r="S23" s="98">
        <v>0</v>
      </c>
      <c r="T23" s="99">
        <v>-7.67</v>
      </c>
      <c r="U23" s="98">
        <v>0.05</v>
      </c>
      <c r="V23" s="98">
        <v>2500</v>
      </c>
    </row>
    <row r="24" spans="1:22" x14ac:dyDescent="0.25">
      <c r="A24" s="97" t="s">
        <v>44</v>
      </c>
      <c r="B24" s="74" t="s">
        <v>150</v>
      </c>
      <c r="C24" s="74" t="s">
        <v>109</v>
      </c>
      <c r="D24" s="74" t="s">
        <v>90</v>
      </c>
      <c r="E24" s="98">
        <v>1999.95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1999.95</v>
      </c>
      <c r="L24" s="99">
        <v>-71.69</v>
      </c>
      <c r="M24" s="98">
        <v>0</v>
      </c>
      <c r="N24" s="98">
        <v>0</v>
      </c>
      <c r="O24" s="98">
        <v>0</v>
      </c>
      <c r="P24" s="98">
        <v>0.04</v>
      </c>
      <c r="Q24" s="98">
        <v>0</v>
      </c>
      <c r="R24" s="98">
        <v>0</v>
      </c>
      <c r="S24" s="98">
        <v>0</v>
      </c>
      <c r="T24" s="98">
        <v>0</v>
      </c>
      <c r="U24" s="98">
        <v>-71.650000000000006</v>
      </c>
      <c r="V24" s="98">
        <v>2071.6</v>
      </c>
    </row>
    <row r="25" spans="1:22" x14ac:dyDescent="0.25">
      <c r="A25" s="97" t="s">
        <v>45</v>
      </c>
      <c r="B25" s="74" t="s">
        <v>151</v>
      </c>
      <c r="C25" s="74" t="s">
        <v>110</v>
      </c>
      <c r="D25" s="74" t="s">
        <v>124</v>
      </c>
      <c r="E25" s="98">
        <v>3733.38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3733.38</v>
      </c>
      <c r="L25" s="98">
        <v>0</v>
      </c>
      <c r="M25" s="98">
        <v>306.37</v>
      </c>
      <c r="N25" s="98">
        <v>0</v>
      </c>
      <c r="O25" s="98">
        <v>0</v>
      </c>
      <c r="P25" s="99">
        <v>-0.02</v>
      </c>
      <c r="Q25" s="98">
        <v>0</v>
      </c>
      <c r="R25" s="98">
        <v>0</v>
      </c>
      <c r="S25" s="98">
        <v>0</v>
      </c>
      <c r="T25" s="99">
        <v>-306.37</v>
      </c>
      <c r="U25" s="98">
        <v>-0.02</v>
      </c>
      <c r="V25" s="98">
        <v>3733.4</v>
      </c>
    </row>
    <row r="26" spans="1:22" x14ac:dyDescent="0.25">
      <c r="A26" s="97" t="s">
        <v>46</v>
      </c>
      <c r="B26" s="74" t="s">
        <v>152</v>
      </c>
      <c r="C26" s="74" t="s">
        <v>111</v>
      </c>
      <c r="D26" s="74" t="s">
        <v>86</v>
      </c>
      <c r="E26" s="98">
        <v>2800.05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2800.05</v>
      </c>
      <c r="L26" s="98">
        <v>0</v>
      </c>
      <c r="M26" s="98">
        <v>55.23</v>
      </c>
      <c r="N26" s="98">
        <v>0</v>
      </c>
      <c r="O26" s="98">
        <v>0</v>
      </c>
      <c r="P26" s="98">
        <v>0.05</v>
      </c>
      <c r="Q26" s="98">
        <v>0</v>
      </c>
      <c r="R26" s="98">
        <v>0</v>
      </c>
      <c r="S26" s="98">
        <v>0</v>
      </c>
      <c r="T26" s="99">
        <v>-55.23</v>
      </c>
      <c r="U26" s="98">
        <v>0.05</v>
      </c>
      <c r="V26" s="98">
        <v>2800</v>
      </c>
    </row>
    <row r="27" spans="1:22" x14ac:dyDescent="0.25">
      <c r="A27" s="97" t="s">
        <v>52</v>
      </c>
      <c r="B27" s="74" t="s">
        <v>157</v>
      </c>
      <c r="C27" s="74" t="s">
        <v>83</v>
      </c>
      <c r="D27" s="74" t="s">
        <v>124</v>
      </c>
      <c r="E27" s="98">
        <v>4666.76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4666.76</v>
      </c>
      <c r="L27" s="98">
        <v>0</v>
      </c>
      <c r="M27" s="98">
        <v>463.82</v>
      </c>
      <c r="N27" s="98">
        <v>0</v>
      </c>
      <c r="O27" s="98">
        <v>0</v>
      </c>
      <c r="P27" s="99">
        <v>-0.04</v>
      </c>
      <c r="Q27" s="98">
        <v>0</v>
      </c>
      <c r="R27" s="98">
        <v>0</v>
      </c>
      <c r="S27" s="98">
        <v>0</v>
      </c>
      <c r="T27" s="99">
        <v>-463.82</v>
      </c>
      <c r="U27" s="98">
        <v>-0.04</v>
      </c>
      <c r="V27" s="98">
        <v>4666.8</v>
      </c>
    </row>
    <row r="28" spans="1:22" x14ac:dyDescent="0.25">
      <c r="A28" s="97" t="s">
        <v>53</v>
      </c>
      <c r="B28" s="74" t="s">
        <v>158</v>
      </c>
      <c r="C28" s="74" t="s">
        <v>112</v>
      </c>
      <c r="D28" s="74" t="s">
        <v>113</v>
      </c>
      <c r="E28" s="98">
        <v>3733.38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3733.38</v>
      </c>
      <c r="L28" s="98">
        <v>0</v>
      </c>
      <c r="M28" s="98">
        <v>306.37</v>
      </c>
      <c r="N28" s="98">
        <v>0</v>
      </c>
      <c r="O28" s="98">
        <v>0</v>
      </c>
      <c r="P28" s="99">
        <v>-0.02</v>
      </c>
      <c r="Q28" s="98">
        <v>0</v>
      </c>
      <c r="R28" s="98">
        <v>0</v>
      </c>
      <c r="S28" s="98">
        <v>0</v>
      </c>
      <c r="T28" s="99">
        <v>-306.37</v>
      </c>
      <c r="U28" s="98">
        <v>-0.02</v>
      </c>
      <c r="V28" s="98">
        <v>3733.4</v>
      </c>
    </row>
    <row r="29" spans="1:22" ht="15.75" thickBot="1" x14ac:dyDescent="0.3">
      <c r="A29" s="97" t="s">
        <v>54</v>
      </c>
      <c r="B29" s="74" t="s">
        <v>159</v>
      </c>
      <c r="C29" s="74" t="s">
        <v>114</v>
      </c>
      <c r="D29" s="74" t="s">
        <v>101</v>
      </c>
      <c r="E29" s="98">
        <v>2333.38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2333.38</v>
      </c>
      <c r="L29" s="99">
        <v>-10.47</v>
      </c>
      <c r="M29" s="98">
        <v>0</v>
      </c>
      <c r="N29" s="98">
        <v>0</v>
      </c>
      <c r="O29" s="98">
        <v>0</v>
      </c>
      <c r="P29" s="98">
        <v>0.05</v>
      </c>
      <c r="Q29" s="98">
        <v>0</v>
      </c>
      <c r="R29" s="98">
        <v>0</v>
      </c>
      <c r="S29" s="98">
        <v>0</v>
      </c>
      <c r="T29" s="98">
        <v>0</v>
      </c>
      <c r="U29" s="98">
        <v>-10.42</v>
      </c>
      <c r="V29" s="98">
        <v>2343.8000000000002</v>
      </c>
    </row>
    <row r="30" spans="1:22" ht="15.75" thickBot="1" x14ac:dyDescent="0.3">
      <c r="A30" s="189" t="s">
        <v>48</v>
      </c>
      <c r="B30" s="189"/>
      <c r="C30" s="189"/>
      <c r="D30" s="189"/>
      <c r="E30" s="100">
        <v>88845</v>
      </c>
      <c r="F30" s="100">
        <f>SUM(F3:F29)</f>
        <v>0</v>
      </c>
      <c r="G30" s="100">
        <v>345.77</v>
      </c>
      <c r="H30" s="100">
        <v>3703</v>
      </c>
      <c r="I30" s="100">
        <v>2017.8</v>
      </c>
      <c r="J30" s="100">
        <v>585</v>
      </c>
      <c r="K30" s="100">
        <v>95496.57</v>
      </c>
      <c r="L30" s="100">
        <v>-699.36</v>
      </c>
      <c r="M30" s="100">
        <v>7227.22</v>
      </c>
      <c r="N30" s="100">
        <v>242.18</v>
      </c>
      <c r="O30" s="100">
        <v>6439.4</v>
      </c>
      <c r="P30" s="100">
        <v>-0.11</v>
      </c>
      <c r="Q30" s="100">
        <v>1331.96</v>
      </c>
      <c r="R30" s="100">
        <v>726.52</v>
      </c>
      <c r="S30" s="100">
        <v>322.89999999999998</v>
      </c>
      <c r="T30" s="100">
        <v>-7227.22</v>
      </c>
      <c r="U30" s="100">
        <v>8363.49</v>
      </c>
      <c r="V30" s="100">
        <v>87133.08</v>
      </c>
    </row>
    <row r="31" spans="1:22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80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1"/>
      <c r="V31" s="79"/>
    </row>
    <row r="32" spans="1:22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80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1"/>
      <c r="V32" s="79"/>
    </row>
    <row r="33" spans="1:24" ht="29.25" customHeight="1" thickBot="1" x14ac:dyDescent="0.3">
      <c r="A33" s="188" t="s">
        <v>183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 t="s">
        <v>183</v>
      </c>
      <c r="M33" s="188"/>
      <c r="N33" s="188"/>
      <c r="O33" s="188"/>
      <c r="P33" s="188"/>
      <c r="Q33" s="188"/>
      <c r="R33" s="188"/>
      <c r="S33" s="188"/>
      <c r="T33" s="188"/>
      <c r="U33" s="188"/>
      <c r="V33" s="188"/>
    </row>
    <row r="34" spans="1:24" ht="29.25" thickBot="1" x14ac:dyDescent="0.3">
      <c r="A34" s="68" t="s">
        <v>0</v>
      </c>
      <c r="B34" s="70" t="s">
        <v>1</v>
      </c>
      <c r="C34" s="70" t="s">
        <v>79</v>
      </c>
      <c r="D34" s="70" t="s">
        <v>80</v>
      </c>
      <c r="E34" s="70" t="s">
        <v>2</v>
      </c>
      <c r="F34" s="70" t="s">
        <v>181</v>
      </c>
      <c r="G34" s="70" t="s">
        <v>3</v>
      </c>
      <c r="H34" s="70" t="s">
        <v>4</v>
      </c>
      <c r="I34" s="70" t="s">
        <v>5</v>
      </c>
      <c r="J34" s="70" t="s">
        <v>6</v>
      </c>
      <c r="K34" s="71" t="s">
        <v>7</v>
      </c>
      <c r="L34" s="70" t="s">
        <v>8</v>
      </c>
      <c r="M34" s="70" t="s">
        <v>9</v>
      </c>
      <c r="N34" s="70" t="s">
        <v>10</v>
      </c>
      <c r="O34" s="70" t="s">
        <v>11</v>
      </c>
      <c r="P34" s="70" t="s">
        <v>180</v>
      </c>
      <c r="Q34" s="70" t="s">
        <v>13</v>
      </c>
      <c r="R34" s="70" t="s">
        <v>14</v>
      </c>
      <c r="S34" s="70" t="s">
        <v>50</v>
      </c>
      <c r="T34" s="70" t="s">
        <v>17</v>
      </c>
      <c r="U34" s="71" t="s">
        <v>18</v>
      </c>
      <c r="V34" s="72" t="s">
        <v>19</v>
      </c>
    </row>
    <row r="35" spans="1:24" x14ac:dyDescent="0.25">
      <c r="A35" s="82" t="s">
        <v>20</v>
      </c>
      <c r="B35" s="83" t="s">
        <v>126</v>
      </c>
      <c r="C35" s="83" t="s">
        <v>81</v>
      </c>
      <c r="D35" s="83" t="s">
        <v>82</v>
      </c>
      <c r="E35" s="84">
        <v>4767.1499999999996</v>
      </c>
      <c r="F35" s="84">
        <v>0</v>
      </c>
      <c r="G35" s="84">
        <v>95.34</v>
      </c>
      <c r="H35" s="84">
        <v>529</v>
      </c>
      <c r="I35" s="84">
        <v>379.09</v>
      </c>
      <c r="J35" s="84">
        <v>0</v>
      </c>
      <c r="K35" s="84">
        <v>5770.58</v>
      </c>
      <c r="L35" s="84">
        <v>0</v>
      </c>
      <c r="M35" s="84">
        <v>685.33</v>
      </c>
      <c r="N35" s="84">
        <v>47.67</v>
      </c>
      <c r="O35" s="84">
        <v>0</v>
      </c>
      <c r="P35" s="85">
        <v>-0.03</v>
      </c>
      <c r="Q35" s="84">
        <v>262.19</v>
      </c>
      <c r="R35" s="84">
        <v>143.01</v>
      </c>
      <c r="S35" s="84">
        <v>95.34</v>
      </c>
      <c r="T35" s="85">
        <v>-685.33</v>
      </c>
      <c r="U35" s="84">
        <v>548.17999999999995</v>
      </c>
      <c r="V35" s="84">
        <v>5222.3999999999996</v>
      </c>
    </row>
    <row r="36" spans="1:24" x14ac:dyDescent="0.25">
      <c r="A36" s="73" t="s">
        <v>21</v>
      </c>
      <c r="B36" s="74" t="s">
        <v>127</v>
      </c>
      <c r="C36" s="74" t="s">
        <v>83</v>
      </c>
      <c r="D36" s="74" t="s">
        <v>82</v>
      </c>
      <c r="E36" s="75">
        <v>4407.1499999999996</v>
      </c>
      <c r="F36" s="75">
        <v>0</v>
      </c>
      <c r="G36" s="75">
        <v>88.14</v>
      </c>
      <c r="H36" s="75">
        <v>529</v>
      </c>
      <c r="I36" s="75">
        <v>379.09</v>
      </c>
      <c r="J36" s="75">
        <v>65</v>
      </c>
      <c r="K36" s="75">
        <v>5468.38</v>
      </c>
      <c r="L36" s="75">
        <v>0</v>
      </c>
      <c r="M36" s="75">
        <v>620.78</v>
      </c>
      <c r="N36" s="75">
        <v>44.07</v>
      </c>
      <c r="O36" s="75">
        <v>850</v>
      </c>
      <c r="P36" s="76">
        <v>-0.03</v>
      </c>
      <c r="Q36" s="75">
        <v>242.39</v>
      </c>
      <c r="R36" s="75">
        <v>132.21</v>
      </c>
      <c r="S36" s="75">
        <v>88.14</v>
      </c>
      <c r="T36" s="76">
        <v>-620.78</v>
      </c>
      <c r="U36" s="75">
        <v>1356.78</v>
      </c>
      <c r="V36" s="75">
        <v>4111.6000000000004</v>
      </c>
    </row>
    <row r="37" spans="1:24" x14ac:dyDescent="0.25">
      <c r="A37" s="73" t="s">
        <v>22</v>
      </c>
      <c r="B37" s="74" t="s">
        <v>128</v>
      </c>
      <c r="C37" s="74" t="s">
        <v>84</v>
      </c>
      <c r="D37" s="74" t="s">
        <v>82</v>
      </c>
      <c r="E37" s="75">
        <v>3047.7</v>
      </c>
      <c r="F37" s="75">
        <v>0</v>
      </c>
      <c r="G37" s="75">
        <v>60.95</v>
      </c>
      <c r="H37" s="75">
        <v>529</v>
      </c>
      <c r="I37" s="75">
        <v>288.26</v>
      </c>
      <c r="J37" s="75">
        <v>0</v>
      </c>
      <c r="K37" s="75">
        <v>3925.91</v>
      </c>
      <c r="L37" s="75">
        <v>0</v>
      </c>
      <c r="M37" s="75">
        <v>337.18</v>
      </c>
      <c r="N37" s="75">
        <v>30.48</v>
      </c>
      <c r="O37" s="75">
        <v>1255</v>
      </c>
      <c r="P37" s="75">
        <v>0.03</v>
      </c>
      <c r="Q37" s="75">
        <v>167.62</v>
      </c>
      <c r="R37" s="75">
        <v>91.43</v>
      </c>
      <c r="S37" s="75">
        <v>60.95</v>
      </c>
      <c r="T37" s="76">
        <v>-337.18</v>
      </c>
      <c r="U37" s="75">
        <v>1605.51</v>
      </c>
      <c r="V37" s="75">
        <v>2320.4</v>
      </c>
    </row>
    <row r="38" spans="1:24" x14ac:dyDescent="0.25">
      <c r="A38" s="73" t="s">
        <v>23</v>
      </c>
      <c r="B38" s="74" t="s">
        <v>129</v>
      </c>
      <c r="C38" s="74" t="s">
        <v>85</v>
      </c>
      <c r="D38" s="74" t="s">
        <v>86</v>
      </c>
      <c r="E38" s="75">
        <v>3173.4</v>
      </c>
      <c r="F38" s="75">
        <v>0</v>
      </c>
      <c r="G38" s="75">
        <v>63.47</v>
      </c>
      <c r="H38" s="75">
        <v>529</v>
      </c>
      <c r="I38" s="75">
        <v>288.26</v>
      </c>
      <c r="J38" s="75">
        <v>105</v>
      </c>
      <c r="K38" s="75">
        <v>4159.13</v>
      </c>
      <c r="L38" s="75">
        <v>0</v>
      </c>
      <c r="M38" s="75">
        <v>374.49</v>
      </c>
      <c r="N38" s="75">
        <v>31.73</v>
      </c>
      <c r="O38" s="75">
        <v>0</v>
      </c>
      <c r="P38" s="76">
        <v>-0.01</v>
      </c>
      <c r="Q38" s="75">
        <v>174.54</v>
      </c>
      <c r="R38" s="75">
        <v>95.2</v>
      </c>
      <c r="S38" s="75">
        <v>63.47</v>
      </c>
      <c r="T38" s="76">
        <v>-374.49</v>
      </c>
      <c r="U38" s="75">
        <v>364.93</v>
      </c>
      <c r="V38" s="75">
        <v>3794.2</v>
      </c>
    </row>
    <row r="39" spans="1:24" x14ac:dyDescent="0.25">
      <c r="A39" s="73" t="s">
        <v>24</v>
      </c>
      <c r="B39" s="74" t="s">
        <v>130</v>
      </c>
      <c r="C39" s="74" t="s">
        <v>87</v>
      </c>
      <c r="D39" s="74" t="s">
        <v>86</v>
      </c>
      <c r="E39" s="75">
        <v>3589.5</v>
      </c>
      <c r="F39" s="75">
        <v>0</v>
      </c>
      <c r="G39" s="75">
        <v>71.790000000000006</v>
      </c>
      <c r="H39" s="75">
        <v>529</v>
      </c>
      <c r="I39" s="75">
        <v>288.26</v>
      </c>
      <c r="J39" s="75">
        <v>0</v>
      </c>
      <c r="K39" s="75">
        <v>4478.55</v>
      </c>
      <c r="L39" s="75">
        <v>0</v>
      </c>
      <c r="M39" s="75">
        <v>430.1</v>
      </c>
      <c r="N39" s="75">
        <v>35.9</v>
      </c>
      <c r="O39" s="75">
        <v>1210</v>
      </c>
      <c r="P39" s="76">
        <v>-0.05</v>
      </c>
      <c r="Q39" s="75">
        <v>197.42</v>
      </c>
      <c r="R39" s="75">
        <v>107.69</v>
      </c>
      <c r="S39" s="75">
        <v>71.790000000000006</v>
      </c>
      <c r="T39" s="76">
        <v>-430.1</v>
      </c>
      <c r="U39" s="75">
        <v>1622.75</v>
      </c>
      <c r="V39" s="75">
        <v>2855.8</v>
      </c>
    </row>
    <row r="40" spans="1:24" x14ac:dyDescent="0.25">
      <c r="A40" s="73" t="s">
        <v>25</v>
      </c>
      <c r="B40" s="74" t="s">
        <v>131</v>
      </c>
      <c r="C40" s="74" t="s">
        <v>87</v>
      </c>
      <c r="D40" s="74" t="s">
        <v>86</v>
      </c>
      <c r="E40" s="75">
        <v>3070.8</v>
      </c>
      <c r="F40" s="75">
        <v>0</v>
      </c>
      <c r="G40" s="75">
        <v>61.42</v>
      </c>
      <c r="H40" s="75">
        <v>529</v>
      </c>
      <c r="I40" s="75">
        <v>197.42</v>
      </c>
      <c r="J40" s="75">
        <v>90</v>
      </c>
      <c r="K40" s="75">
        <v>3948.64</v>
      </c>
      <c r="L40" s="75">
        <v>0</v>
      </c>
      <c r="M40" s="75">
        <v>340.81</v>
      </c>
      <c r="N40" s="75">
        <v>30.71</v>
      </c>
      <c r="O40" s="75">
        <v>960</v>
      </c>
      <c r="P40" s="75">
        <v>0.1</v>
      </c>
      <c r="Q40" s="75">
        <v>168.89</v>
      </c>
      <c r="R40" s="75">
        <v>92.12</v>
      </c>
      <c r="S40" s="75">
        <v>61.42</v>
      </c>
      <c r="T40" s="76">
        <v>-340.81</v>
      </c>
      <c r="U40" s="75">
        <v>1313.24</v>
      </c>
      <c r="V40" s="75">
        <v>2635.4</v>
      </c>
    </row>
    <row r="41" spans="1:24" x14ac:dyDescent="0.25">
      <c r="A41" s="73" t="s">
        <v>26</v>
      </c>
      <c r="B41" s="74" t="s">
        <v>132</v>
      </c>
      <c r="C41" s="74" t="s">
        <v>120</v>
      </c>
      <c r="D41" s="74" t="s">
        <v>88</v>
      </c>
      <c r="E41" s="75">
        <v>2161.9499999999998</v>
      </c>
      <c r="F41" s="75">
        <v>0</v>
      </c>
      <c r="G41" s="75">
        <v>0</v>
      </c>
      <c r="H41" s="75">
        <v>529</v>
      </c>
      <c r="I41" s="75">
        <v>197.42</v>
      </c>
      <c r="J41" s="75">
        <v>325</v>
      </c>
      <c r="K41" s="75">
        <v>3213.37</v>
      </c>
      <c r="L41" s="75">
        <v>0</v>
      </c>
      <c r="M41" s="75">
        <v>120.47</v>
      </c>
      <c r="N41" s="75">
        <v>21.62</v>
      </c>
      <c r="O41" s="75">
        <v>0</v>
      </c>
      <c r="P41" s="76">
        <v>-0.06</v>
      </c>
      <c r="Q41" s="75">
        <v>118.91</v>
      </c>
      <c r="R41" s="75">
        <v>64.86</v>
      </c>
      <c r="S41" s="75">
        <v>43.24</v>
      </c>
      <c r="T41" s="76">
        <v>-120.47</v>
      </c>
      <c r="U41" s="75">
        <v>248.57</v>
      </c>
      <c r="V41" s="75">
        <v>2964.8</v>
      </c>
    </row>
    <row r="42" spans="1:24" x14ac:dyDescent="0.25">
      <c r="A42" s="73" t="s">
        <v>27</v>
      </c>
      <c r="B42" s="74" t="s">
        <v>133</v>
      </c>
      <c r="C42" s="74" t="s">
        <v>89</v>
      </c>
      <c r="D42" s="74" t="s">
        <v>90</v>
      </c>
      <c r="E42" s="75">
        <v>3499.95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3499.95</v>
      </c>
      <c r="L42" s="75">
        <v>0</v>
      </c>
      <c r="M42" s="75">
        <v>151.65</v>
      </c>
      <c r="N42" s="75">
        <v>0</v>
      </c>
      <c r="O42" s="75">
        <v>0</v>
      </c>
      <c r="P42" s="75">
        <v>0.15</v>
      </c>
      <c r="Q42" s="75">
        <v>0</v>
      </c>
      <c r="R42" s="75">
        <v>0</v>
      </c>
      <c r="S42" s="75">
        <v>0</v>
      </c>
      <c r="T42" s="76">
        <v>-151.65</v>
      </c>
      <c r="U42" s="75">
        <v>0.15</v>
      </c>
      <c r="V42" s="75">
        <v>3499.8</v>
      </c>
    </row>
    <row r="43" spans="1:24" x14ac:dyDescent="0.25">
      <c r="A43" s="73" t="s">
        <v>28</v>
      </c>
      <c r="B43" s="74" t="s">
        <v>134</v>
      </c>
      <c r="C43" s="74" t="s">
        <v>91</v>
      </c>
      <c r="D43" s="74" t="s">
        <v>86</v>
      </c>
      <c r="E43" s="75">
        <v>3500.1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3500.1</v>
      </c>
      <c r="L43" s="75">
        <v>0</v>
      </c>
      <c r="M43" s="75">
        <v>151.66999999999999</v>
      </c>
      <c r="N43" s="75">
        <v>0</v>
      </c>
      <c r="O43" s="75">
        <v>0</v>
      </c>
      <c r="P43" s="76">
        <v>-0.1</v>
      </c>
      <c r="Q43" s="75">
        <v>0</v>
      </c>
      <c r="R43" s="75">
        <v>0</v>
      </c>
      <c r="S43" s="75">
        <v>0</v>
      </c>
      <c r="T43" s="76">
        <v>-151.66999999999999</v>
      </c>
      <c r="U43" s="75">
        <v>-0.1</v>
      </c>
      <c r="V43" s="75">
        <v>3500.2</v>
      </c>
      <c r="X43" s="56">
        <f>+U30+U61</f>
        <v>15091.97</v>
      </c>
    </row>
    <row r="44" spans="1:24" x14ac:dyDescent="0.25">
      <c r="A44" s="73" t="s">
        <v>29</v>
      </c>
      <c r="B44" s="74" t="s">
        <v>135</v>
      </c>
      <c r="C44" s="74" t="s">
        <v>92</v>
      </c>
      <c r="D44" s="74" t="s">
        <v>93</v>
      </c>
      <c r="E44" s="75">
        <v>2500.0500000000002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2500.0500000000002</v>
      </c>
      <c r="L44" s="75">
        <v>0</v>
      </c>
      <c r="M44" s="75">
        <v>7.67</v>
      </c>
      <c r="N44" s="75">
        <v>0</v>
      </c>
      <c r="O44" s="75">
        <v>0</v>
      </c>
      <c r="P44" s="75">
        <v>0.05</v>
      </c>
      <c r="Q44" s="75">
        <v>0</v>
      </c>
      <c r="R44" s="75">
        <v>0</v>
      </c>
      <c r="S44" s="75">
        <v>0</v>
      </c>
      <c r="T44" s="76">
        <v>-7.67</v>
      </c>
      <c r="U44" s="75">
        <v>0.05</v>
      </c>
      <c r="V44" s="75">
        <v>2500</v>
      </c>
    </row>
    <row r="45" spans="1:24" x14ac:dyDescent="0.25">
      <c r="A45" s="73" t="s">
        <v>30</v>
      </c>
      <c r="B45" s="74" t="s">
        <v>136</v>
      </c>
      <c r="C45" s="74" t="s">
        <v>94</v>
      </c>
      <c r="D45" s="74" t="s">
        <v>95</v>
      </c>
      <c r="E45" s="75">
        <v>3000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3000</v>
      </c>
      <c r="L45" s="75">
        <v>0</v>
      </c>
      <c r="M45" s="75">
        <v>76.98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6">
        <v>-76.98</v>
      </c>
      <c r="U45" s="75">
        <v>0</v>
      </c>
      <c r="V45" s="75">
        <v>3000</v>
      </c>
    </row>
    <row r="46" spans="1:24" x14ac:dyDescent="0.25">
      <c r="A46" s="73" t="s">
        <v>31</v>
      </c>
      <c r="B46" s="74" t="s">
        <v>137</v>
      </c>
      <c r="C46" s="74" t="s">
        <v>96</v>
      </c>
      <c r="D46" s="74" t="s">
        <v>97</v>
      </c>
      <c r="E46" s="75">
        <v>15000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15000</v>
      </c>
      <c r="L46" s="75">
        <v>0</v>
      </c>
      <c r="M46" s="75">
        <v>2759.37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6">
        <v>-2759.37</v>
      </c>
      <c r="U46" s="75">
        <v>0</v>
      </c>
      <c r="V46" s="75">
        <v>15000</v>
      </c>
    </row>
    <row r="47" spans="1:24" x14ac:dyDescent="0.25">
      <c r="A47" s="73" t="s">
        <v>34</v>
      </c>
      <c r="B47" s="74" t="s">
        <v>140</v>
      </c>
      <c r="C47" s="74" t="s">
        <v>100</v>
      </c>
      <c r="D47" s="74" t="s">
        <v>88</v>
      </c>
      <c r="E47" s="75">
        <v>2499.9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2499.9</v>
      </c>
      <c r="L47" s="75">
        <v>0</v>
      </c>
      <c r="M47" s="75">
        <v>7.65</v>
      </c>
      <c r="N47" s="75">
        <v>0</v>
      </c>
      <c r="O47" s="75">
        <v>0</v>
      </c>
      <c r="P47" s="75">
        <v>0.1</v>
      </c>
      <c r="Q47" s="75">
        <v>0</v>
      </c>
      <c r="R47" s="75">
        <v>0</v>
      </c>
      <c r="S47" s="75">
        <v>0</v>
      </c>
      <c r="T47" s="76">
        <v>-7.65</v>
      </c>
      <c r="U47" s="75">
        <v>0.1</v>
      </c>
      <c r="V47" s="75">
        <v>2499.8000000000002</v>
      </c>
    </row>
    <row r="48" spans="1:24" x14ac:dyDescent="0.25">
      <c r="A48" s="73" t="s">
        <v>36</v>
      </c>
      <c r="B48" s="74" t="s">
        <v>142</v>
      </c>
      <c r="C48" s="74" t="s">
        <v>102</v>
      </c>
      <c r="D48" s="74" t="s">
        <v>103</v>
      </c>
      <c r="E48" s="75">
        <v>4000.05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4000.05</v>
      </c>
      <c r="L48" s="75">
        <v>0</v>
      </c>
      <c r="M48" s="75">
        <v>349.04</v>
      </c>
      <c r="N48" s="75">
        <v>0</v>
      </c>
      <c r="O48" s="75">
        <v>0</v>
      </c>
      <c r="P48" s="75">
        <v>0.05</v>
      </c>
      <c r="Q48" s="75">
        <v>0</v>
      </c>
      <c r="R48" s="75">
        <v>0</v>
      </c>
      <c r="S48" s="75">
        <v>0</v>
      </c>
      <c r="T48" s="76">
        <v>-349.04</v>
      </c>
      <c r="U48" s="75">
        <v>0.05</v>
      </c>
      <c r="V48" s="75">
        <v>4000</v>
      </c>
    </row>
    <row r="49" spans="1:22" x14ac:dyDescent="0.25">
      <c r="A49" s="73" t="s">
        <v>37</v>
      </c>
      <c r="B49" s="74" t="s">
        <v>143</v>
      </c>
      <c r="C49" s="74" t="s">
        <v>121</v>
      </c>
      <c r="D49" s="74" t="s">
        <v>86</v>
      </c>
      <c r="E49" s="75">
        <v>4000.05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4000.05</v>
      </c>
      <c r="L49" s="75">
        <v>0</v>
      </c>
      <c r="M49" s="75">
        <v>349.04</v>
      </c>
      <c r="N49" s="75">
        <v>0</v>
      </c>
      <c r="O49" s="75">
        <v>0</v>
      </c>
      <c r="P49" s="76">
        <v>-0.15</v>
      </c>
      <c r="Q49" s="75">
        <v>0</v>
      </c>
      <c r="R49" s="75">
        <v>0</v>
      </c>
      <c r="S49" s="75">
        <v>0</v>
      </c>
      <c r="T49" s="76">
        <v>-349.04</v>
      </c>
      <c r="U49" s="75">
        <v>-0.15</v>
      </c>
      <c r="V49" s="75">
        <v>4000.2</v>
      </c>
    </row>
    <row r="50" spans="1:22" x14ac:dyDescent="0.25">
      <c r="A50" s="73" t="s">
        <v>39</v>
      </c>
      <c r="B50" s="74" t="s">
        <v>145</v>
      </c>
      <c r="C50" s="74" t="s">
        <v>122</v>
      </c>
      <c r="D50" s="74" t="s">
        <v>104</v>
      </c>
      <c r="E50" s="75">
        <v>3000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3000</v>
      </c>
      <c r="L50" s="75">
        <v>0</v>
      </c>
      <c r="M50" s="75">
        <v>76.98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6">
        <v>-76.98</v>
      </c>
      <c r="U50" s="75">
        <v>0</v>
      </c>
      <c r="V50" s="75">
        <v>3000</v>
      </c>
    </row>
    <row r="51" spans="1:22" x14ac:dyDescent="0.25">
      <c r="A51" s="73" t="s">
        <v>40</v>
      </c>
      <c r="B51" s="74" t="s">
        <v>146</v>
      </c>
      <c r="C51" s="74" t="s">
        <v>105</v>
      </c>
      <c r="D51" s="74" t="s">
        <v>86</v>
      </c>
      <c r="E51" s="75">
        <v>2400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2400</v>
      </c>
      <c r="L51" s="76">
        <v>-3.22</v>
      </c>
      <c r="M51" s="75">
        <v>0</v>
      </c>
      <c r="N51" s="75">
        <v>0</v>
      </c>
      <c r="O51" s="75">
        <v>0</v>
      </c>
      <c r="P51" s="75">
        <v>0.02</v>
      </c>
      <c r="Q51" s="75">
        <v>0</v>
      </c>
      <c r="R51" s="75">
        <v>0</v>
      </c>
      <c r="S51" s="75">
        <v>0</v>
      </c>
      <c r="T51" s="75">
        <v>0</v>
      </c>
      <c r="U51" s="75">
        <v>-3.2</v>
      </c>
      <c r="V51" s="75">
        <v>2403.1999999999998</v>
      </c>
    </row>
    <row r="52" spans="1:22" x14ac:dyDescent="0.25">
      <c r="A52" s="73" t="s">
        <v>41</v>
      </c>
      <c r="B52" s="74" t="s">
        <v>147</v>
      </c>
      <c r="C52" s="74" t="s">
        <v>106</v>
      </c>
      <c r="D52" s="74" t="s">
        <v>106</v>
      </c>
      <c r="E52" s="75">
        <v>1600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1600</v>
      </c>
      <c r="L52" s="76">
        <v>-109.2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-109.2</v>
      </c>
      <c r="V52" s="75">
        <v>1709.2</v>
      </c>
    </row>
    <row r="53" spans="1:22" x14ac:dyDescent="0.25">
      <c r="A53" s="73" t="s">
        <v>42</v>
      </c>
      <c r="B53" s="74" t="s">
        <v>148</v>
      </c>
      <c r="C53" s="74" t="s">
        <v>123</v>
      </c>
      <c r="D53" s="74" t="s">
        <v>93</v>
      </c>
      <c r="E53" s="75">
        <v>3200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3200</v>
      </c>
      <c r="L53" s="75">
        <v>0</v>
      </c>
      <c r="M53" s="75">
        <v>119.02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6">
        <v>-119.02</v>
      </c>
      <c r="U53" s="75">
        <v>0</v>
      </c>
      <c r="V53" s="75">
        <v>3200</v>
      </c>
    </row>
    <row r="54" spans="1:22" x14ac:dyDescent="0.25">
      <c r="A54" s="73" t="s">
        <v>43</v>
      </c>
      <c r="B54" s="74" t="s">
        <v>149</v>
      </c>
      <c r="C54" s="74" t="s">
        <v>107</v>
      </c>
      <c r="D54" s="74" t="s">
        <v>108</v>
      </c>
      <c r="E54" s="75">
        <v>1000.02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1000.02</v>
      </c>
      <c r="L54" s="76">
        <v>-147.71</v>
      </c>
      <c r="M54" s="75">
        <v>0</v>
      </c>
      <c r="N54" s="75">
        <v>0</v>
      </c>
      <c r="O54" s="75">
        <v>0</v>
      </c>
      <c r="P54" s="76">
        <v>-7.0000000000000007E-2</v>
      </c>
      <c r="Q54" s="75">
        <v>0</v>
      </c>
      <c r="R54" s="75">
        <v>0</v>
      </c>
      <c r="S54" s="75">
        <v>0</v>
      </c>
      <c r="T54" s="75">
        <v>0</v>
      </c>
      <c r="U54" s="75">
        <v>-147.78</v>
      </c>
      <c r="V54" s="75">
        <v>1147.8</v>
      </c>
    </row>
    <row r="55" spans="1:22" x14ac:dyDescent="0.25">
      <c r="A55" s="73" t="s">
        <v>44</v>
      </c>
      <c r="B55" s="74" t="s">
        <v>150</v>
      </c>
      <c r="C55" s="74" t="s">
        <v>109</v>
      </c>
      <c r="D55" s="74" t="s">
        <v>90</v>
      </c>
      <c r="E55" s="75">
        <v>1999.95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1999.95</v>
      </c>
      <c r="L55" s="76">
        <v>-71.69</v>
      </c>
      <c r="M55" s="75">
        <v>0</v>
      </c>
      <c r="N55" s="75">
        <v>0</v>
      </c>
      <c r="O55" s="75">
        <v>0</v>
      </c>
      <c r="P55" s="75">
        <v>0.04</v>
      </c>
      <c r="Q55" s="75">
        <v>0</v>
      </c>
      <c r="R55" s="75">
        <v>0</v>
      </c>
      <c r="S55" s="75">
        <v>0</v>
      </c>
      <c r="T55" s="75">
        <v>0</v>
      </c>
      <c r="U55" s="75">
        <v>-71.650000000000006</v>
      </c>
      <c r="V55" s="75">
        <v>2071.6</v>
      </c>
    </row>
    <row r="56" spans="1:22" x14ac:dyDescent="0.25">
      <c r="A56" s="73" t="s">
        <v>45</v>
      </c>
      <c r="B56" s="74" t="s">
        <v>151</v>
      </c>
      <c r="C56" s="74" t="s">
        <v>110</v>
      </c>
      <c r="D56" s="74" t="s">
        <v>124</v>
      </c>
      <c r="E56" s="75">
        <v>4000.05</v>
      </c>
      <c r="F56" s="75">
        <v>266.66000000000003</v>
      </c>
      <c r="G56" s="75">
        <v>0</v>
      </c>
      <c r="H56" s="75">
        <v>0</v>
      </c>
      <c r="I56" s="75">
        <v>0</v>
      </c>
      <c r="J56" s="75">
        <v>0</v>
      </c>
      <c r="K56" s="75">
        <v>4266.71</v>
      </c>
      <c r="L56" s="75">
        <v>0</v>
      </c>
      <c r="M56" s="75">
        <v>392.14</v>
      </c>
      <c r="N56" s="75">
        <v>0</v>
      </c>
      <c r="O56" s="75">
        <v>0</v>
      </c>
      <c r="P56" s="75">
        <v>0.11</v>
      </c>
      <c r="Q56" s="75">
        <v>0</v>
      </c>
      <c r="R56" s="75">
        <v>0</v>
      </c>
      <c r="S56" s="75">
        <v>0</v>
      </c>
      <c r="T56" s="76">
        <v>-392.14</v>
      </c>
      <c r="U56" s="75">
        <v>0.11</v>
      </c>
      <c r="V56" s="75">
        <v>4266.6000000000004</v>
      </c>
    </row>
    <row r="57" spans="1:22" x14ac:dyDescent="0.25">
      <c r="A57" s="73" t="s">
        <v>46</v>
      </c>
      <c r="B57" s="74" t="s">
        <v>152</v>
      </c>
      <c r="C57" s="74" t="s">
        <v>111</v>
      </c>
      <c r="D57" s="74" t="s">
        <v>86</v>
      </c>
      <c r="E57" s="75">
        <v>3499.95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3499.95</v>
      </c>
      <c r="L57" s="75">
        <v>0</v>
      </c>
      <c r="M57" s="75">
        <v>151.65</v>
      </c>
      <c r="N57" s="75">
        <v>0</v>
      </c>
      <c r="O57" s="75">
        <v>0</v>
      </c>
      <c r="P57" s="75">
        <v>0.15</v>
      </c>
      <c r="Q57" s="75">
        <v>0</v>
      </c>
      <c r="R57" s="75">
        <v>0</v>
      </c>
      <c r="S57" s="75">
        <v>0</v>
      </c>
      <c r="T57" s="76">
        <v>-151.65</v>
      </c>
      <c r="U57" s="75">
        <v>0.15</v>
      </c>
      <c r="V57" s="75">
        <v>3499.8</v>
      </c>
    </row>
    <row r="58" spans="1:22" x14ac:dyDescent="0.25">
      <c r="A58" s="73" t="s">
        <v>52</v>
      </c>
      <c r="B58" s="74" t="s">
        <v>157</v>
      </c>
      <c r="C58" s="74" t="s">
        <v>83</v>
      </c>
      <c r="D58" s="74" t="s">
        <v>124</v>
      </c>
      <c r="E58" s="75">
        <v>5000.1000000000004</v>
      </c>
      <c r="F58" s="75">
        <v>333.33</v>
      </c>
      <c r="G58" s="75">
        <v>0</v>
      </c>
      <c r="H58" s="75">
        <v>0</v>
      </c>
      <c r="I58" s="75">
        <v>0</v>
      </c>
      <c r="J58" s="75">
        <v>0</v>
      </c>
      <c r="K58" s="75">
        <v>5333.43</v>
      </c>
      <c r="L58" s="75">
        <v>0</v>
      </c>
      <c r="M58" s="75">
        <v>591.96</v>
      </c>
      <c r="N58" s="75">
        <v>0</v>
      </c>
      <c r="O58" s="75">
        <v>0</v>
      </c>
      <c r="P58" s="75">
        <v>0.03</v>
      </c>
      <c r="Q58" s="75">
        <v>0</v>
      </c>
      <c r="R58" s="75">
        <v>0</v>
      </c>
      <c r="S58" s="75">
        <v>0</v>
      </c>
      <c r="T58" s="76">
        <v>-591.96</v>
      </c>
      <c r="U58" s="75">
        <v>0.03</v>
      </c>
      <c r="V58" s="75">
        <v>5333.4</v>
      </c>
    </row>
    <row r="59" spans="1:22" x14ac:dyDescent="0.25">
      <c r="A59" s="73" t="s">
        <v>53</v>
      </c>
      <c r="B59" s="74" t="s">
        <v>158</v>
      </c>
      <c r="C59" s="74" t="s">
        <v>112</v>
      </c>
      <c r="D59" s="74" t="s">
        <v>113</v>
      </c>
      <c r="E59" s="75">
        <v>4000.05</v>
      </c>
      <c r="F59" s="75">
        <v>266.66000000000003</v>
      </c>
      <c r="G59" s="75">
        <v>0</v>
      </c>
      <c r="H59" s="75">
        <v>0</v>
      </c>
      <c r="I59" s="75">
        <v>0</v>
      </c>
      <c r="J59" s="75">
        <v>0</v>
      </c>
      <c r="K59" s="75">
        <v>4266.71</v>
      </c>
      <c r="L59" s="75">
        <v>0</v>
      </c>
      <c r="M59" s="75">
        <v>392.14</v>
      </c>
      <c r="N59" s="75">
        <v>0</v>
      </c>
      <c r="O59" s="75">
        <v>0</v>
      </c>
      <c r="P59" s="75">
        <v>0.11</v>
      </c>
      <c r="Q59" s="75">
        <v>0</v>
      </c>
      <c r="R59" s="75">
        <v>0</v>
      </c>
      <c r="S59" s="75">
        <v>0</v>
      </c>
      <c r="T59" s="76">
        <v>-392.14</v>
      </c>
      <c r="U59" s="75">
        <v>0.11</v>
      </c>
      <c r="V59" s="75">
        <v>4266.6000000000004</v>
      </c>
    </row>
    <row r="60" spans="1:22" ht="15.75" thickBot="1" x14ac:dyDescent="0.3">
      <c r="A60" s="86" t="s">
        <v>54</v>
      </c>
      <c r="B60" s="87" t="s">
        <v>159</v>
      </c>
      <c r="C60" s="87" t="s">
        <v>114</v>
      </c>
      <c r="D60" s="87" t="s">
        <v>101</v>
      </c>
      <c r="E60" s="88">
        <v>2500.0500000000002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2500.0500000000002</v>
      </c>
      <c r="L60" s="88">
        <v>0</v>
      </c>
      <c r="M60" s="88">
        <v>7.67</v>
      </c>
      <c r="N60" s="88">
        <v>0</v>
      </c>
      <c r="O60" s="88">
        <v>0</v>
      </c>
      <c r="P60" s="89">
        <v>-0.15</v>
      </c>
      <c r="Q60" s="88">
        <v>0</v>
      </c>
      <c r="R60" s="88">
        <v>0</v>
      </c>
      <c r="S60" s="88">
        <v>0</v>
      </c>
      <c r="T60" s="89">
        <v>-7.67</v>
      </c>
      <c r="U60" s="88">
        <v>-0.15</v>
      </c>
      <c r="V60" s="88">
        <v>2500.1999999999998</v>
      </c>
    </row>
    <row r="61" spans="1:22" ht="15.75" thickBot="1" x14ac:dyDescent="0.3">
      <c r="A61" s="190" t="s">
        <v>47</v>
      </c>
      <c r="B61" s="191"/>
      <c r="C61" s="191"/>
      <c r="D61" s="192"/>
      <c r="E61" s="77">
        <v>94417.919999999998</v>
      </c>
      <c r="F61" s="77">
        <v>866.65</v>
      </c>
      <c r="G61" s="77">
        <v>441.11</v>
      </c>
      <c r="H61" s="77">
        <v>3703</v>
      </c>
      <c r="I61" s="77">
        <v>2017.8</v>
      </c>
      <c r="J61" s="77">
        <v>585</v>
      </c>
      <c r="K61" s="77">
        <v>102031.48</v>
      </c>
      <c r="L61" s="77">
        <v>-331.82</v>
      </c>
      <c r="M61" s="77">
        <v>8493.7900000000009</v>
      </c>
      <c r="N61" s="77">
        <v>242.18</v>
      </c>
      <c r="O61" s="77">
        <v>4275</v>
      </c>
      <c r="P61" s="77">
        <v>0.28999999999999998</v>
      </c>
      <c r="Q61" s="77">
        <v>1331.96</v>
      </c>
      <c r="R61" s="77">
        <v>726.52</v>
      </c>
      <c r="S61" s="77">
        <v>484.35</v>
      </c>
      <c r="T61" s="77">
        <v>-8493.7900000000009</v>
      </c>
      <c r="U61" s="77">
        <v>6728.48</v>
      </c>
      <c r="V61" s="77">
        <v>95303</v>
      </c>
    </row>
    <row r="62" spans="1:22" x14ac:dyDescent="0.25">
      <c r="A62" s="90"/>
      <c r="B62" s="79"/>
      <c r="C62" s="79"/>
      <c r="D62" s="79"/>
      <c r="E62" s="79"/>
      <c r="F62" s="79"/>
      <c r="G62" s="79"/>
      <c r="H62" s="79"/>
      <c r="I62" s="79"/>
      <c r="J62" s="79"/>
      <c r="K62" s="80">
        <f>SUM(E61:J61)</f>
        <v>102031.48</v>
      </c>
      <c r="L62" s="79"/>
      <c r="M62" s="79"/>
      <c r="N62" s="79"/>
      <c r="O62" s="79"/>
      <c r="P62" s="79"/>
      <c r="Q62" s="79"/>
      <c r="R62" s="79"/>
      <c r="S62" s="79"/>
      <c r="T62" s="79"/>
      <c r="U62" s="80">
        <f>SUM(L61:T61)</f>
        <v>6728.4800000000014</v>
      </c>
      <c r="V62" s="79"/>
    </row>
    <row r="63" spans="1:22" x14ac:dyDescent="0.25">
      <c r="A63" s="90"/>
      <c r="B63" s="79"/>
      <c r="C63" s="79"/>
      <c r="D63" s="79"/>
      <c r="E63" s="79"/>
      <c r="F63" s="79"/>
      <c r="G63" s="79"/>
      <c r="H63" s="79"/>
      <c r="I63" s="79"/>
      <c r="J63" s="79"/>
      <c r="K63" s="80"/>
      <c r="L63" s="79"/>
      <c r="M63" s="79"/>
      <c r="N63" s="79"/>
      <c r="O63" s="79"/>
      <c r="P63" s="79"/>
      <c r="Q63" s="79"/>
      <c r="R63" s="79"/>
      <c r="S63" s="79"/>
      <c r="T63" s="79"/>
      <c r="U63" s="80"/>
      <c r="V63" s="79"/>
    </row>
    <row r="64" spans="1:22" x14ac:dyDescent="0.25">
      <c r="A64" s="90"/>
      <c r="B64" s="79"/>
      <c r="C64" s="79"/>
      <c r="D64" s="79"/>
      <c r="E64" s="79"/>
      <c r="F64" s="79"/>
      <c r="G64" s="79"/>
      <c r="H64" s="79"/>
      <c r="I64" s="79"/>
      <c r="J64" s="79"/>
      <c r="K64" s="80"/>
      <c r="L64" s="79"/>
      <c r="M64" s="79"/>
      <c r="N64" s="79"/>
      <c r="O64" s="79"/>
      <c r="P64" s="79"/>
      <c r="Q64" s="79"/>
      <c r="R64" s="79"/>
      <c r="S64" s="79"/>
      <c r="T64" s="79"/>
      <c r="U64" s="80"/>
      <c r="V64" s="79"/>
    </row>
    <row r="65" spans="1:22" ht="27.75" customHeight="1" thickBot="1" x14ac:dyDescent="0.3">
      <c r="A65" s="188" t="s">
        <v>160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 t="s">
        <v>160</v>
      </c>
      <c r="M65" s="188"/>
      <c r="N65" s="188"/>
      <c r="O65" s="188"/>
      <c r="P65" s="188"/>
      <c r="Q65" s="188"/>
      <c r="R65" s="188"/>
      <c r="S65" s="188"/>
      <c r="T65" s="188"/>
      <c r="U65" s="188"/>
      <c r="V65" s="188"/>
    </row>
    <row r="66" spans="1:22" ht="27.75" thickBot="1" x14ac:dyDescent="0.3">
      <c r="A66" s="93" t="s">
        <v>0</v>
      </c>
      <c r="B66" s="69" t="s">
        <v>154</v>
      </c>
      <c r="C66" s="69" t="s">
        <v>155</v>
      </c>
      <c r="D66" s="69" t="s">
        <v>156</v>
      </c>
      <c r="E66" s="94" t="s">
        <v>2</v>
      </c>
      <c r="F66" s="94" t="s">
        <v>181</v>
      </c>
      <c r="G66" s="94" t="s">
        <v>3</v>
      </c>
      <c r="H66" s="94" t="s">
        <v>4</v>
      </c>
      <c r="I66" s="94" t="s">
        <v>5</v>
      </c>
      <c r="J66" s="94" t="s">
        <v>6</v>
      </c>
      <c r="K66" s="95" t="s">
        <v>7</v>
      </c>
      <c r="L66" s="94" t="s">
        <v>8</v>
      </c>
      <c r="M66" s="94" t="s">
        <v>9</v>
      </c>
      <c r="N66" s="94" t="s">
        <v>10</v>
      </c>
      <c r="O66" s="94" t="s">
        <v>11</v>
      </c>
      <c r="P66" s="94" t="s">
        <v>180</v>
      </c>
      <c r="Q66" s="94" t="s">
        <v>13</v>
      </c>
      <c r="R66" s="94" t="s">
        <v>14</v>
      </c>
      <c r="S66" s="94" t="s">
        <v>50</v>
      </c>
      <c r="T66" s="94" t="s">
        <v>17</v>
      </c>
      <c r="U66" s="95" t="s">
        <v>18</v>
      </c>
      <c r="V66" s="96" t="s">
        <v>19</v>
      </c>
    </row>
    <row r="67" spans="1:22" x14ac:dyDescent="0.25">
      <c r="A67" s="97" t="s">
        <v>20</v>
      </c>
      <c r="B67" s="74" t="s">
        <v>126</v>
      </c>
      <c r="C67" s="74" t="s">
        <v>81</v>
      </c>
      <c r="D67" s="74" t="s">
        <v>82</v>
      </c>
      <c r="E67" s="98">
        <f>E3+E35</f>
        <v>9534.2999999999993</v>
      </c>
      <c r="F67" s="98">
        <f t="shared" ref="F67:J67" si="0">F3+F35</f>
        <v>0</v>
      </c>
      <c r="G67" s="98">
        <f t="shared" si="0"/>
        <v>95.34</v>
      </c>
      <c r="H67" s="98">
        <f t="shared" si="0"/>
        <v>1058</v>
      </c>
      <c r="I67" s="98">
        <f t="shared" si="0"/>
        <v>758.18</v>
      </c>
      <c r="J67" s="98">
        <f t="shared" si="0"/>
        <v>0</v>
      </c>
      <c r="K67" s="98">
        <f>K3+K35</f>
        <v>11445.82</v>
      </c>
      <c r="L67" s="98">
        <f>L3+L35</f>
        <v>0</v>
      </c>
      <c r="M67" s="98">
        <f t="shared" ref="M67:T67" si="1">M3+M35</f>
        <v>1350.3000000000002</v>
      </c>
      <c r="N67" s="98">
        <f t="shared" si="1"/>
        <v>95.34</v>
      </c>
      <c r="O67" s="98">
        <f t="shared" si="1"/>
        <v>0</v>
      </c>
      <c r="P67" s="98">
        <f t="shared" si="1"/>
        <v>-1.9999999999999997E-2</v>
      </c>
      <c r="Q67" s="98">
        <f t="shared" si="1"/>
        <v>524.38</v>
      </c>
      <c r="R67" s="98">
        <f t="shared" si="1"/>
        <v>286.02</v>
      </c>
      <c r="S67" s="98">
        <f t="shared" si="1"/>
        <v>158.9</v>
      </c>
      <c r="T67" s="98">
        <f t="shared" si="1"/>
        <v>-1350.3000000000002</v>
      </c>
      <c r="U67" s="98">
        <f>SUM(L67:T67)</f>
        <v>1064.6199999999999</v>
      </c>
      <c r="V67" s="98">
        <f t="shared" ref="V67:V81" si="2">V3+V35</f>
        <v>10381.200000000001</v>
      </c>
    </row>
    <row r="68" spans="1:22" x14ac:dyDescent="0.25">
      <c r="A68" s="97" t="s">
        <v>21</v>
      </c>
      <c r="B68" s="74" t="s">
        <v>127</v>
      </c>
      <c r="C68" s="74" t="s">
        <v>83</v>
      </c>
      <c r="D68" s="74" t="s">
        <v>82</v>
      </c>
      <c r="E68" s="98">
        <f t="shared" ref="E68:J68" si="3">E4+E36</f>
        <v>8814.2999999999993</v>
      </c>
      <c r="F68" s="98">
        <f t="shared" si="3"/>
        <v>0</v>
      </c>
      <c r="G68" s="98">
        <f t="shared" si="3"/>
        <v>176.28</v>
      </c>
      <c r="H68" s="98">
        <f t="shared" si="3"/>
        <v>1058</v>
      </c>
      <c r="I68" s="98">
        <f t="shared" si="3"/>
        <v>758.18</v>
      </c>
      <c r="J68" s="98">
        <f t="shared" si="3"/>
        <v>130</v>
      </c>
      <c r="K68" s="98">
        <f t="shared" ref="K68:K81" si="4">K4+K36</f>
        <v>10936.76</v>
      </c>
      <c r="L68" s="98">
        <f t="shared" ref="L68:T68" si="5">L4+L36</f>
        <v>0</v>
      </c>
      <c r="M68" s="98">
        <f t="shared" si="5"/>
        <v>1241.56</v>
      </c>
      <c r="N68" s="98">
        <f t="shared" si="5"/>
        <v>88.14</v>
      </c>
      <c r="O68" s="98">
        <f t="shared" si="5"/>
        <v>1700</v>
      </c>
      <c r="P68" s="98">
        <f t="shared" si="5"/>
        <v>0.12</v>
      </c>
      <c r="Q68" s="98">
        <f t="shared" si="5"/>
        <v>484.78</v>
      </c>
      <c r="R68" s="98">
        <f t="shared" si="5"/>
        <v>264.42</v>
      </c>
      <c r="S68" s="98">
        <f t="shared" si="5"/>
        <v>146.9</v>
      </c>
      <c r="T68" s="98">
        <f t="shared" si="5"/>
        <v>-1241.56</v>
      </c>
      <c r="U68" s="98">
        <f>SUM(L68:T68)</f>
        <v>2684.3599999999997</v>
      </c>
      <c r="V68" s="98">
        <f t="shared" si="2"/>
        <v>8252.4000000000015</v>
      </c>
    </row>
    <row r="69" spans="1:22" x14ac:dyDescent="0.25">
      <c r="A69" s="97" t="s">
        <v>22</v>
      </c>
      <c r="B69" s="74" t="s">
        <v>128</v>
      </c>
      <c r="C69" s="74" t="s">
        <v>84</v>
      </c>
      <c r="D69" s="74" t="s">
        <v>82</v>
      </c>
      <c r="E69" s="98">
        <f t="shared" ref="E69:J69" si="6">E5+E37</f>
        <v>6095.4</v>
      </c>
      <c r="F69" s="98">
        <f t="shared" si="6"/>
        <v>0</v>
      </c>
      <c r="G69" s="98">
        <f t="shared" si="6"/>
        <v>121.9</v>
      </c>
      <c r="H69" s="98">
        <f t="shared" si="6"/>
        <v>1058</v>
      </c>
      <c r="I69" s="98">
        <f t="shared" si="6"/>
        <v>576.52</v>
      </c>
      <c r="J69" s="98">
        <f t="shared" si="6"/>
        <v>0</v>
      </c>
      <c r="K69" s="98">
        <f t="shared" si="4"/>
        <v>7851.82</v>
      </c>
      <c r="L69" s="98">
        <f t="shared" ref="L69:T69" si="7">L5+L37</f>
        <v>0</v>
      </c>
      <c r="M69" s="98">
        <f t="shared" si="7"/>
        <v>674.36</v>
      </c>
      <c r="N69" s="98">
        <f t="shared" si="7"/>
        <v>60.96</v>
      </c>
      <c r="O69" s="98">
        <f t="shared" si="7"/>
        <v>2510</v>
      </c>
      <c r="P69" s="98">
        <f t="shared" si="7"/>
        <v>-0.03</v>
      </c>
      <c r="Q69" s="98">
        <f t="shared" si="7"/>
        <v>335.24</v>
      </c>
      <c r="R69" s="98">
        <f t="shared" si="7"/>
        <v>182.86</v>
      </c>
      <c r="S69" s="98">
        <f t="shared" si="7"/>
        <v>101.59</v>
      </c>
      <c r="T69" s="98">
        <f t="shared" si="7"/>
        <v>-674.36</v>
      </c>
      <c r="U69" s="98">
        <f t="shared" ref="U69:U81" si="8">SUM(L69:T69)</f>
        <v>3190.62</v>
      </c>
      <c r="V69" s="98">
        <f t="shared" si="2"/>
        <v>4661.2000000000007</v>
      </c>
    </row>
    <row r="70" spans="1:22" x14ac:dyDescent="0.25">
      <c r="A70" s="97" t="s">
        <v>23</v>
      </c>
      <c r="B70" s="74" t="s">
        <v>129</v>
      </c>
      <c r="C70" s="74" t="s">
        <v>85</v>
      </c>
      <c r="D70" s="74" t="s">
        <v>86</v>
      </c>
      <c r="E70" s="98">
        <f t="shared" ref="E70:J70" si="9">E6+E38</f>
        <v>6346.8</v>
      </c>
      <c r="F70" s="98">
        <f t="shared" si="9"/>
        <v>0</v>
      </c>
      <c r="G70" s="98">
        <f t="shared" si="9"/>
        <v>126.94</v>
      </c>
      <c r="H70" s="98">
        <f t="shared" si="9"/>
        <v>1058</v>
      </c>
      <c r="I70" s="98">
        <f t="shared" si="9"/>
        <v>576.52</v>
      </c>
      <c r="J70" s="98">
        <f t="shared" si="9"/>
        <v>210</v>
      </c>
      <c r="K70" s="98">
        <f t="shared" si="4"/>
        <v>8318.26</v>
      </c>
      <c r="L70" s="98">
        <f t="shared" ref="L70:T70" si="10">L6+L38</f>
        <v>0</v>
      </c>
      <c r="M70" s="98">
        <f t="shared" si="10"/>
        <v>748.98</v>
      </c>
      <c r="N70" s="98">
        <f t="shared" si="10"/>
        <v>63.46</v>
      </c>
      <c r="O70" s="98">
        <f t="shared" si="10"/>
        <v>0</v>
      </c>
      <c r="P70" s="98">
        <f t="shared" si="10"/>
        <v>-6.0000000000000005E-2</v>
      </c>
      <c r="Q70" s="98">
        <f t="shared" si="10"/>
        <v>349.08</v>
      </c>
      <c r="R70" s="98">
        <f t="shared" si="10"/>
        <v>190.4</v>
      </c>
      <c r="S70" s="98">
        <f t="shared" si="10"/>
        <v>105.78</v>
      </c>
      <c r="T70" s="98">
        <f t="shared" si="10"/>
        <v>-748.98</v>
      </c>
      <c r="U70" s="98">
        <f t="shared" si="8"/>
        <v>708.66000000000008</v>
      </c>
      <c r="V70" s="98">
        <f t="shared" si="2"/>
        <v>7609.6</v>
      </c>
    </row>
    <row r="71" spans="1:22" x14ac:dyDescent="0.25">
      <c r="A71" s="97" t="s">
        <v>24</v>
      </c>
      <c r="B71" s="74" t="s">
        <v>130</v>
      </c>
      <c r="C71" s="74" t="s">
        <v>87</v>
      </c>
      <c r="D71" s="74" t="s">
        <v>86</v>
      </c>
      <c r="E71" s="98">
        <f t="shared" ref="E71:J71" si="11">E7+E39</f>
        <v>7179</v>
      </c>
      <c r="F71" s="98">
        <f t="shared" si="11"/>
        <v>0</v>
      </c>
      <c r="G71" s="98">
        <f t="shared" si="11"/>
        <v>143.58000000000001</v>
      </c>
      <c r="H71" s="98">
        <f t="shared" si="11"/>
        <v>1058</v>
      </c>
      <c r="I71" s="98">
        <f t="shared" si="11"/>
        <v>576.52</v>
      </c>
      <c r="J71" s="98">
        <f t="shared" si="11"/>
        <v>0</v>
      </c>
      <c r="K71" s="98">
        <f t="shared" si="4"/>
        <v>8957.1</v>
      </c>
      <c r="L71" s="98">
        <f t="shared" ref="L71:T71" si="12">L7+L39</f>
        <v>0</v>
      </c>
      <c r="M71" s="98">
        <f t="shared" si="12"/>
        <v>860.2</v>
      </c>
      <c r="N71" s="98">
        <f t="shared" si="12"/>
        <v>71.8</v>
      </c>
      <c r="O71" s="98">
        <f t="shared" si="12"/>
        <v>2420</v>
      </c>
      <c r="P71" s="98">
        <f t="shared" si="12"/>
        <v>-0.16999999999999998</v>
      </c>
      <c r="Q71" s="98">
        <f t="shared" si="12"/>
        <v>394.84</v>
      </c>
      <c r="R71" s="98">
        <f t="shared" si="12"/>
        <v>215.38</v>
      </c>
      <c r="S71" s="98">
        <f t="shared" si="12"/>
        <v>119.65</v>
      </c>
      <c r="T71" s="98">
        <f t="shared" si="12"/>
        <v>-860.2</v>
      </c>
      <c r="U71" s="98">
        <f t="shared" si="8"/>
        <v>3221.5</v>
      </c>
      <c r="V71" s="98">
        <f t="shared" si="2"/>
        <v>5735.6</v>
      </c>
    </row>
    <row r="72" spans="1:22" x14ac:dyDescent="0.25">
      <c r="A72" s="97" t="s">
        <v>25</v>
      </c>
      <c r="B72" s="74" t="s">
        <v>131</v>
      </c>
      <c r="C72" s="74" t="s">
        <v>87</v>
      </c>
      <c r="D72" s="74" t="s">
        <v>86</v>
      </c>
      <c r="E72" s="98">
        <f t="shared" ref="E72:J72" si="13">E8+E40</f>
        <v>6141.6</v>
      </c>
      <c r="F72" s="98">
        <f t="shared" si="13"/>
        <v>0</v>
      </c>
      <c r="G72" s="98">
        <f t="shared" si="13"/>
        <v>122.84</v>
      </c>
      <c r="H72" s="98">
        <f t="shared" si="13"/>
        <v>1058</v>
      </c>
      <c r="I72" s="98">
        <f t="shared" si="13"/>
        <v>394.84</v>
      </c>
      <c r="J72" s="98">
        <f t="shared" si="13"/>
        <v>180</v>
      </c>
      <c r="K72" s="98">
        <f t="shared" si="4"/>
        <v>7897.28</v>
      </c>
      <c r="L72" s="98">
        <f t="shared" ref="L72:T72" si="14">L8+L40</f>
        <v>0</v>
      </c>
      <c r="M72" s="98">
        <f t="shared" si="14"/>
        <v>681.62</v>
      </c>
      <c r="N72" s="98">
        <f t="shared" si="14"/>
        <v>61.42</v>
      </c>
      <c r="O72" s="98">
        <f t="shared" si="14"/>
        <v>1920</v>
      </c>
      <c r="P72" s="98">
        <f t="shared" si="14"/>
        <v>0.08</v>
      </c>
      <c r="Q72" s="98">
        <f t="shared" si="14"/>
        <v>337.78</v>
      </c>
      <c r="R72" s="98">
        <f t="shared" si="14"/>
        <v>184.24</v>
      </c>
      <c r="S72" s="98">
        <f t="shared" si="14"/>
        <v>102.36</v>
      </c>
      <c r="T72" s="98">
        <f t="shared" si="14"/>
        <v>-681.62</v>
      </c>
      <c r="U72" s="98">
        <f t="shared" si="8"/>
        <v>2605.8799999999997</v>
      </c>
      <c r="V72" s="98">
        <f t="shared" si="2"/>
        <v>5291.4</v>
      </c>
    </row>
    <row r="73" spans="1:22" x14ac:dyDescent="0.25">
      <c r="A73" s="97" t="s">
        <v>26</v>
      </c>
      <c r="B73" s="74" t="s">
        <v>132</v>
      </c>
      <c r="C73" s="74" t="s">
        <v>120</v>
      </c>
      <c r="D73" s="74" t="s">
        <v>88</v>
      </c>
      <c r="E73" s="98">
        <f t="shared" ref="E73:J73" si="15">E9+E41</f>
        <v>4323.8999999999996</v>
      </c>
      <c r="F73" s="98">
        <f t="shared" si="15"/>
        <v>0</v>
      </c>
      <c r="G73" s="98">
        <f t="shared" si="15"/>
        <v>0</v>
      </c>
      <c r="H73" s="98">
        <f t="shared" si="15"/>
        <v>1058</v>
      </c>
      <c r="I73" s="98">
        <f t="shared" si="15"/>
        <v>394.84</v>
      </c>
      <c r="J73" s="98">
        <f t="shared" si="15"/>
        <v>650</v>
      </c>
      <c r="K73" s="98">
        <f t="shared" si="4"/>
        <v>6426.74</v>
      </c>
      <c r="L73" s="98">
        <f t="shared" ref="L73:T73" si="16">L9+L41</f>
        <v>0</v>
      </c>
      <c r="M73" s="98">
        <f t="shared" si="16"/>
        <v>240.94</v>
      </c>
      <c r="N73" s="98">
        <f t="shared" si="16"/>
        <v>43.24</v>
      </c>
      <c r="O73" s="98">
        <f t="shared" si="16"/>
        <v>0</v>
      </c>
      <c r="P73" s="98">
        <f t="shared" si="16"/>
        <v>-0.11</v>
      </c>
      <c r="Q73" s="98">
        <f t="shared" si="16"/>
        <v>237.82</v>
      </c>
      <c r="R73" s="98">
        <f t="shared" si="16"/>
        <v>129.72</v>
      </c>
      <c r="S73" s="98">
        <f t="shared" si="16"/>
        <v>72.069999999999993</v>
      </c>
      <c r="T73" s="98">
        <f t="shared" si="16"/>
        <v>-240.94</v>
      </c>
      <c r="U73" s="98">
        <f t="shared" si="8"/>
        <v>482.74000000000007</v>
      </c>
      <c r="V73" s="98">
        <f t="shared" si="2"/>
        <v>5944</v>
      </c>
    </row>
    <row r="74" spans="1:22" x14ac:dyDescent="0.25">
      <c r="A74" s="97" t="s">
        <v>27</v>
      </c>
      <c r="B74" s="74" t="s">
        <v>133</v>
      </c>
      <c r="C74" s="74" t="s">
        <v>89</v>
      </c>
      <c r="D74" s="74" t="s">
        <v>90</v>
      </c>
      <c r="E74" s="98">
        <f t="shared" ref="E74:J74" si="17">E10+E42</f>
        <v>6300</v>
      </c>
      <c r="F74" s="98">
        <f t="shared" si="17"/>
        <v>0</v>
      </c>
      <c r="G74" s="98">
        <f t="shared" si="17"/>
        <v>0</v>
      </c>
      <c r="H74" s="98">
        <f t="shared" si="17"/>
        <v>0</v>
      </c>
      <c r="I74" s="98">
        <f t="shared" si="17"/>
        <v>0</v>
      </c>
      <c r="J74" s="98">
        <f t="shared" si="17"/>
        <v>0</v>
      </c>
      <c r="K74" s="98">
        <f t="shared" si="4"/>
        <v>6300</v>
      </c>
      <c r="L74" s="98">
        <f t="shared" ref="L74:T74" si="18">L10+L42</f>
        <v>0</v>
      </c>
      <c r="M74" s="98">
        <f t="shared" si="18"/>
        <v>206.88</v>
      </c>
      <c r="N74" s="98">
        <f t="shared" si="18"/>
        <v>0</v>
      </c>
      <c r="O74" s="98">
        <f t="shared" si="18"/>
        <v>0</v>
      </c>
      <c r="P74" s="98">
        <f t="shared" si="18"/>
        <v>0.2</v>
      </c>
      <c r="Q74" s="98">
        <f t="shared" si="18"/>
        <v>0</v>
      </c>
      <c r="R74" s="98">
        <f t="shared" si="18"/>
        <v>0</v>
      </c>
      <c r="S74" s="98">
        <f t="shared" si="18"/>
        <v>0</v>
      </c>
      <c r="T74" s="98">
        <f t="shared" si="18"/>
        <v>-206.88</v>
      </c>
      <c r="U74" s="98">
        <f t="shared" si="8"/>
        <v>0.19999999999998863</v>
      </c>
      <c r="V74" s="98">
        <f t="shared" si="2"/>
        <v>6299.8</v>
      </c>
    </row>
    <row r="75" spans="1:22" x14ac:dyDescent="0.25">
      <c r="A75" s="97" t="s">
        <v>28</v>
      </c>
      <c r="B75" s="74" t="s">
        <v>134</v>
      </c>
      <c r="C75" s="74" t="s">
        <v>91</v>
      </c>
      <c r="D75" s="74" t="s">
        <v>86</v>
      </c>
      <c r="E75" s="98">
        <f t="shared" ref="E75:J75" si="19">E11+E43</f>
        <v>7000.2</v>
      </c>
      <c r="F75" s="98">
        <f t="shared" si="19"/>
        <v>0</v>
      </c>
      <c r="G75" s="98">
        <f t="shared" si="19"/>
        <v>0</v>
      </c>
      <c r="H75" s="98">
        <f t="shared" si="19"/>
        <v>0</v>
      </c>
      <c r="I75" s="98">
        <f t="shared" si="19"/>
        <v>0</v>
      </c>
      <c r="J75" s="98">
        <f t="shared" si="19"/>
        <v>0</v>
      </c>
      <c r="K75" s="98">
        <f t="shared" si="4"/>
        <v>7000.2</v>
      </c>
      <c r="L75" s="98">
        <f t="shared" ref="L75:T75" si="20">L11+L43</f>
        <v>0</v>
      </c>
      <c r="M75" s="98">
        <f t="shared" si="20"/>
        <v>303.33999999999997</v>
      </c>
      <c r="N75" s="98">
        <f t="shared" si="20"/>
        <v>0</v>
      </c>
      <c r="O75" s="98">
        <f t="shared" si="20"/>
        <v>0</v>
      </c>
      <c r="P75" s="98">
        <f t="shared" si="20"/>
        <v>0</v>
      </c>
      <c r="Q75" s="98">
        <f t="shared" si="20"/>
        <v>0</v>
      </c>
      <c r="R75" s="98">
        <f t="shared" si="20"/>
        <v>0</v>
      </c>
      <c r="S75" s="98">
        <f t="shared" si="20"/>
        <v>0</v>
      </c>
      <c r="T75" s="98">
        <f t="shared" si="20"/>
        <v>-303.33999999999997</v>
      </c>
      <c r="U75" s="98">
        <f t="shared" si="8"/>
        <v>0</v>
      </c>
      <c r="V75" s="98">
        <f t="shared" si="2"/>
        <v>7000.2</v>
      </c>
    </row>
    <row r="76" spans="1:22" x14ac:dyDescent="0.25">
      <c r="A76" s="97" t="s">
        <v>29</v>
      </c>
      <c r="B76" s="74" t="s">
        <v>135</v>
      </c>
      <c r="C76" s="74" t="s">
        <v>92</v>
      </c>
      <c r="D76" s="74" t="s">
        <v>93</v>
      </c>
      <c r="E76" s="98">
        <f t="shared" ref="E76:J76" si="21">E12+E44</f>
        <v>5000.1000000000004</v>
      </c>
      <c r="F76" s="98">
        <f t="shared" si="21"/>
        <v>0</v>
      </c>
      <c r="G76" s="98">
        <f t="shared" si="21"/>
        <v>0</v>
      </c>
      <c r="H76" s="98">
        <f t="shared" si="21"/>
        <v>0</v>
      </c>
      <c r="I76" s="98">
        <f t="shared" si="21"/>
        <v>0</v>
      </c>
      <c r="J76" s="98">
        <f t="shared" si="21"/>
        <v>0</v>
      </c>
      <c r="K76" s="98">
        <f t="shared" si="4"/>
        <v>5000.1000000000004</v>
      </c>
      <c r="L76" s="98">
        <f t="shared" ref="L76:T76" si="22">L12+L44</f>
        <v>0</v>
      </c>
      <c r="M76" s="98">
        <f t="shared" si="22"/>
        <v>15.34</v>
      </c>
      <c r="N76" s="98">
        <f t="shared" si="22"/>
        <v>0</v>
      </c>
      <c r="O76" s="98">
        <f t="shared" si="22"/>
        <v>0</v>
      </c>
      <c r="P76" s="98">
        <f t="shared" si="22"/>
        <v>-9.9999999999999992E-2</v>
      </c>
      <c r="Q76" s="98">
        <f t="shared" si="22"/>
        <v>0</v>
      </c>
      <c r="R76" s="98">
        <f t="shared" si="22"/>
        <v>0</v>
      </c>
      <c r="S76" s="98">
        <f t="shared" si="22"/>
        <v>0</v>
      </c>
      <c r="T76" s="98">
        <f t="shared" si="22"/>
        <v>-15.34</v>
      </c>
      <c r="U76" s="98">
        <f t="shared" si="8"/>
        <v>-9.9999999999999645E-2</v>
      </c>
      <c r="V76" s="98">
        <f t="shared" si="2"/>
        <v>5000.2</v>
      </c>
    </row>
    <row r="77" spans="1:22" x14ac:dyDescent="0.25">
      <c r="A77" s="97" t="s">
        <v>30</v>
      </c>
      <c r="B77" s="74" t="s">
        <v>136</v>
      </c>
      <c r="C77" s="74" t="s">
        <v>94</v>
      </c>
      <c r="D77" s="74" t="s">
        <v>95</v>
      </c>
      <c r="E77" s="98">
        <f t="shared" ref="E77:J77" si="23">E13+E45</f>
        <v>6000</v>
      </c>
      <c r="F77" s="98">
        <f t="shared" si="23"/>
        <v>0</v>
      </c>
      <c r="G77" s="98">
        <f t="shared" si="23"/>
        <v>0</v>
      </c>
      <c r="H77" s="98">
        <f t="shared" si="23"/>
        <v>0</v>
      </c>
      <c r="I77" s="98">
        <f t="shared" si="23"/>
        <v>0</v>
      </c>
      <c r="J77" s="98">
        <f t="shared" si="23"/>
        <v>0</v>
      </c>
      <c r="K77" s="98">
        <f t="shared" si="4"/>
        <v>6000</v>
      </c>
      <c r="L77" s="98">
        <f t="shared" ref="L77:T77" si="24">L13+L45</f>
        <v>0</v>
      </c>
      <c r="M77" s="98">
        <f t="shared" si="24"/>
        <v>153.96</v>
      </c>
      <c r="N77" s="98">
        <f t="shared" si="24"/>
        <v>0</v>
      </c>
      <c r="O77" s="98">
        <f t="shared" si="24"/>
        <v>0</v>
      </c>
      <c r="P77" s="98">
        <f t="shared" si="24"/>
        <v>0</v>
      </c>
      <c r="Q77" s="98">
        <f t="shared" si="24"/>
        <v>0</v>
      </c>
      <c r="R77" s="98">
        <f t="shared" si="24"/>
        <v>0</v>
      </c>
      <c r="S77" s="98">
        <f t="shared" si="24"/>
        <v>0</v>
      </c>
      <c r="T77" s="98">
        <f t="shared" si="24"/>
        <v>-153.96</v>
      </c>
      <c r="U77" s="98">
        <f t="shared" si="8"/>
        <v>0</v>
      </c>
      <c r="V77" s="98">
        <f t="shared" si="2"/>
        <v>6000</v>
      </c>
    </row>
    <row r="78" spans="1:22" x14ac:dyDescent="0.25">
      <c r="A78" s="97" t="s">
        <v>31</v>
      </c>
      <c r="B78" s="74" t="s">
        <v>137</v>
      </c>
      <c r="C78" s="74" t="s">
        <v>96</v>
      </c>
      <c r="D78" s="74" t="s">
        <v>97</v>
      </c>
      <c r="E78" s="98">
        <f t="shared" ref="E78:J78" si="25">E14+E46</f>
        <v>30000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</v>
      </c>
      <c r="J78" s="98">
        <f t="shared" si="25"/>
        <v>0</v>
      </c>
      <c r="K78" s="98">
        <f t="shared" si="4"/>
        <v>30000</v>
      </c>
      <c r="L78" s="98">
        <f t="shared" ref="L78:T78" si="26">L14+L46</f>
        <v>0</v>
      </c>
      <c r="M78" s="98">
        <f t="shared" si="26"/>
        <v>5518.74</v>
      </c>
      <c r="N78" s="98">
        <f t="shared" si="26"/>
        <v>0</v>
      </c>
      <c r="O78" s="98">
        <f t="shared" si="26"/>
        <v>0</v>
      </c>
      <c r="P78" s="98">
        <f t="shared" si="26"/>
        <v>0</v>
      </c>
      <c r="Q78" s="98">
        <f t="shared" si="26"/>
        <v>0</v>
      </c>
      <c r="R78" s="98">
        <f t="shared" si="26"/>
        <v>0</v>
      </c>
      <c r="S78" s="98">
        <f t="shared" si="26"/>
        <v>0</v>
      </c>
      <c r="T78" s="98">
        <f t="shared" si="26"/>
        <v>-5518.74</v>
      </c>
      <c r="U78" s="98">
        <f t="shared" si="8"/>
        <v>0</v>
      </c>
      <c r="V78" s="98">
        <f t="shared" si="2"/>
        <v>30000</v>
      </c>
    </row>
    <row r="79" spans="1:22" x14ac:dyDescent="0.25">
      <c r="A79" s="97" t="s">
        <v>34</v>
      </c>
      <c r="B79" s="74" t="s">
        <v>140</v>
      </c>
      <c r="C79" s="74" t="s">
        <v>100</v>
      </c>
      <c r="D79" s="74" t="s">
        <v>88</v>
      </c>
      <c r="E79" s="98">
        <f t="shared" ref="E79:J79" si="27">E15+E47</f>
        <v>4366.66</v>
      </c>
      <c r="F79" s="98">
        <f t="shared" si="27"/>
        <v>0</v>
      </c>
      <c r="G79" s="98">
        <f t="shared" si="27"/>
        <v>0</v>
      </c>
      <c r="H79" s="98">
        <f t="shared" si="27"/>
        <v>0</v>
      </c>
      <c r="I79" s="98">
        <f t="shared" si="27"/>
        <v>0</v>
      </c>
      <c r="J79" s="98">
        <f t="shared" si="27"/>
        <v>0</v>
      </c>
      <c r="K79" s="98">
        <f t="shared" si="4"/>
        <v>4366.66</v>
      </c>
      <c r="L79" s="98">
        <f t="shared" ref="L79:T79" si="28">L15+L47</f>
        <v>-80.209999999999994</v>
      </c>
      <c r="M79" s="98">
        <f t="shared" si="28"/>
        <v>7.65</v>
      </c>
      <c r="N79" s="98">
        <f t="shared" si="28"/>
        <v>0</v>
      </c>
      <c r="O79" s="98">
        <f t="shared" si="28"/>
        <v>0</v>
      </c>
      <c r="P79" s="98">
        <f t="shared" si="28"/>
        <v>7.0000000000000007E-2</v>
      </c>
      <c r="Q79" s="98">
        <f t="shared" si="28"/>
        <v>0</v>
      </c>
      <c r="R79" s="98">
        <f t="shared" si="28"/>
        <v>0</v>
      </c>
      <c r="S79" s="98">
        <f t="shared" si="28"/>
        <v>0</v>
      </c>
      <c r="T79" s="98">
        <f t="shared" si="28"/>
        <v>-7.65</v>
      </c>
      <c r="U79" s="98">
        <f t="shared" si="8"/>
        <v>-80.14</v>
      </c>
      <c r="V79" s="98">
        <f t="shared" si="2"/>
        <v>4446.8</v>
      </c>
    </row>
    <row r="80" spans="1:22" x14ac:dyDescent="0.25">
      <c r="A80" s="97" t="s">
        <v>36</v>
      </c>
      <c r="B80" s="74" t="s">
        <v>142</v>
      </c>
      <c r="C80" s="74" t="s">
        <v>102</v>
      </c>
      <c r="D80" s="74" t="s">
        <v>103</v>
      </c>
      <c r="E80" s="98">
        <f t="shared" ref="E80:J80" si="29">E16+E48</f>
        <v>5866.77</v>
      </c>
      <c r="F80" s="98">
        <f t="shared" si="29"/>
        <v>0</v>
      </c>
      <c r="G80" s="98">
        <f t="shared" si="29"/>
        <v>0</v>
      </c>
      <c r="H80" s="98">
        <f t="shared" si="29"/>
        <v>0</v>
      </c>
      <c r="I80" s="98">
        <f t="shared" si="29"/>
        <v>0</v>
      </c>
      <c r="J80" s="98">
        <f t="shared" si="29"/>
        <v>0</v>
      </c>
      <c r="K80" s="98">
        <f t="shared" si="4"/>
        <v>5866.77</v>
      </c>
      <c r="L80" s="98">
        <f t="shared" ref="L80:T80" si="30">L16+L48</f>
        <v>-80.209999999999994</v>
      </c>
      <c r="M80" s="98">
        <f t="shared" si="30"/>
        <v>349.04</v>
      </c>
      <c r="N80" s="98">
        <f t="shared" si="30"/>
        <v>0</v>
      </c>
      <c r="O80" s="98">
        <f t="shared" si="30"/>
        <v>0</v>
      </c>
      <c r="P80" s="98">
        <f t="shared" si="30"/>
        <v>-2.0000000000000004E-2</v>
      </c>
      <c r="Q80" s="98">
        <f t="shared" si="30"/>
        <v>0</v>
      </c>
      <c r="R80" s="98">
        <f t="shared" si="30"/>
        <v>0</v>
      </c>
      <c r="S80" s="98">
        <f t="shared" si="30"/>
        <v>0</v>
      </c>
      <c r="T80" s="98">
        <f t="shared" si="30"/>
        <v>-349.04</v>
      </c>
      <c r="U80" s="98">
        <f t="shared" si="8"/>
        <v>-80.229999999999961</v>
      </c>
      <c r="V80" s="98">
        <f t="shared" si="2"/>
        <v>5947</v>
      </c>
    </row>
    <row r="81" spans="1:22" x14ac:dyDescent="0.25">
      <c r="A81" s="97" t="s">
        <v>37</v>
      </c>
      <c r="B81" s="74" t="s">
        <v>143</v>
      </c>
      <c r="C81" s="74" t="s">
        <v>121</v>
      </c>
      <c r="D81" s="74" t="s">
        <v>86</v>
      </c>
      <c r="E81" s="98">
        <f t="shared" ref="E81:J81" si="31">E17+E49</f>
        <v>6133.41</v>
      </c>
      <c r="F81" s="98">
        <f t="shared" si="31"/>
        <v>0</v>
      </c>
      <c r="G81" s="98">
        <f t="shared" si="31"/>
        <v>0</v>
      </c>
      <c r="H81" s="98">
        <f t="shared" si="31"/>
        <v>0</v>
      </c>
      <c r="I81" s="98">
        <f t="shared" si="31"/>
        <v>0</v>
      </c>
      <c r="J81" s="98">
        <f t="shared" si="31"/>
        <v>0</v>
      </c>
      <c r="K81" s="98">
        <f t="shared" si="4"/>
        <v>6133.41</v>
      </c>
      <c r="L81" s="98">
        <f t="shared" ref="L81:T81" si="32">L17+L49</f>
        <v>-60.64</v>
      </c>
      <c r="M81" s="98">
        <f t="shared" si="32"/>
        <v>349.04</v>
      </c>
      <c r="N81" s="98">
        <f t="shared" si="32"/>
        <v>0</v>
      </c>
      <c r="O81" s="98">
        <f t="shared" si="32"/>
        <v>0</v>
      </c>
      <c r="P81" s="98">
        <f t="shared" si="32"/>
        <v>-0.15</v>
      </c>
      <c r="Q81" s="98">
        <f t="shared" si="32"/>
        <v>0</v>
      </c>
      <c r="R81" s="98">
        <f t="shared" si="32"/>
        <v>0</v>
      </c>
      <c r="S81" s="98">
        <f t="shared" si="32"/>
        <v>0</v>
      </c>
      <c r="T81" s="98">
        <f t="shared" si="32"/>
        <v>-349.04</v>
      </c>
      <c r="U81" s="98">
        <f t="shared" si="8"/>
        <v>-60.789999999999964</v>
      </c>
      <c r="V81" s="98">
        <f t="shared" si="2"/>
        <v>6194.2</v>
      </c>
    </row>
    <row r="82" spans="1:22" s="55" customFormat="1" x14ac:dyDescent="0.25">
      <c r="A82" s="101" t="s">
        <v>38</v>
      </c>
      <c r="B82" s="91" t="s">
        <v>144</v>
      </c>
      <c r="C82" s="91" t="s">
        <v>99</v>
      </c>
      <c r="D82" s="91" t="s">
        <v>99</v>
      </c>
      <c r="E82" s="102">
        <f>E18</f>
        <v>1493.36</v>
      </c>
      <c r="F82" s="102">
        <f>G18</f>
        <v>0</v>
      </c>
      <c r="G82" s="102">
        <f>G18</f>
        <v>0</v>
      </c>
      <c r="H82" s="102">
        <f>I18</f>
        <v>0</v>
      </c>
      <c r="I82" s="102">
        <f>J18</f>
        <v>0</v>
      </c>
      <c r="J82" s="102">
        <f>J18</f>
        <v>0</v>
      </c>
      <c r="K82" s="102">
        <f>K18</f>
        <v>1493.36</v>
      </c>
      <c r="L82" s="102">
        <f>L18</f>
        <v>-116.03</v>
      </c>
      <c r="M82" s="102">
        <f>M20</f>
        <v>0</v>
      </c>
      <c r="N82" s="102">
        <f t="shared" ref="N82:T82" si="33">N18</f>
        <v>0</v>
      </c>
      <c r="O82" s="102">
        <f t="shared" si="33"/>
        <v>0</v>
      </c>
      <c r="P82" s="102">
        <f t="shared" si="33"/>
        <v>0.19</v>
      </c>
      <c r="Q82" s="102">
        <f t="shared" si="33"/>
        <v>0</v>
      </c>
      <c r="R82" s="102">
        <f t="shared" si="33"/>
        <v>0</v>
      </c>
      <c r="S82" s="102">
        <f t="shared" si="33"/>
        <v>0</v>
      </c>
      <c r="T82" s="102">
        <f t="shared" si="33"/>
        <v>0</v>
      </c>
      <c r="U82" s="102">
        <f>SUM(L82:T82)</f>
        <v>-115.84</v>
      </c>
      <c r="V82" s="102">
        <f>V18</f>
        <v>1609.2</v>
      </c>
    </row>
    <row r="83" spans="1:22" x14ac:dyDescent="0.25">
      <c r="A83" s="97" t="s">
        <v>39</v>
      </c>
      <c r="B83" s="74" t="s">
        <v>145</v>
      </c>
      <c r="C83" s="74" t="s">
        <v>122</v>
      </c>
      <c r="D83" s="74" t="s">
        <v>104</v>
      </c>
      <c r="E83" s="98">
        <f>E19+E50</f>
        <v>4400</v>
      </c>
      <c r="F83" s="98">
        <f t="shared" ref="F83:J83" si="34">F19+F50</f>
        <v>0</v>
      </c>
      <c r="G83" s="98">
        <f t="shared" si="34"/>
        <v>0</v>
      </c>
      <c r="H83" s="98">
        <f t="shared" si="34"/>
        <v>0</v>
      </c>
      <c r="I83" s="98">
        <f t="shared" si="34"/>
        <v>0</v>
      </c>
      <c r="J83" s="98">
        <f t="shared" si="34"/>
        <v>0</v>
      </c>
      <c r="K83" s="98">
        <f t="shared" ref="K83:K93" si="35">K18+K50</f>
        <v>4493.3599999999997</v>
      </c>
      <c r="L83" s="98">
        <f>L19+L50</f>
        <v>-122</v>
      </c>
      <c r="M83" s="98">
        <f t="shared" ref="M83:T83" si="36">M19+M50</f>
        <v>76.98</v>
      </c>
      <c r="N83" s="98">
        <f t="shared" si="36"/>
        <v>0</v>
      </c>
      <c r="O83" s="98">
        <f t="shared" si="36"/>
        <v>0</v>
      </c>
      <c r="P83" s="98">
        <f t="shared" si="36"/>
        <v>0</v>
      </c>
      <c r="Q83" s="98">
        <f t="shared" si="36"/>
        <v>0</v>
      </c>
      <c r="R83" s="98">
        <f t="shared" si="36"/>
        <v>0</v>
      </c>
      <c r="S83" s="98">
        <f t="shared" si="36"/>
        <v>0</v>
      </c>
      <c r="T83" s="98">
        <f t="shared" si="36"/>
        <v>-76.98</v>
      </c>
      <c r="U83" s="98">
        <f>SUM(L83:T83)</f>
        <v>-122</v>
      </c>
      <c r="V83" s="98">
        <f t="shared" ref="V83:V94" si="37">V19+V50</f>
        <v>4522</v>
      </c>
    </row>
    <row r="84" spans="1:22" x14ac:dyDescent="0.25">
      <c r="A84" s="97" t="s">
        <v>40</v>
      </c>
      <c r="B84" s="74" t="s">
        <v>146</v>
      </c>
      <c r="C84" s="74" t="s">
        <v>105</v>
      </c>
      <c r="D84" s="74" t="s">
        <v>86</v>
      </c>
      <c r="E84" s="98">
        <f t="shared" ref="E84:J84" si="38">E20+E51</f>
        <v>4500</v>
      </c>
      <c r="F84" s="98">
        <f t="shared" si="38"/>
        <v>0</v>
      </c>
      <c r="G84" s="98">
        <f t="shared" si="38"/>
        <v>0</v>
      </c>
      <c r="H84" s="98">
        <f t="shared" si="38"/>
        <v>0</v>
      </c>
      <c r="I84" s="98">
        <f t="shared" si="38"/>
        <v>0</v>
      </c>
      <c r="J84" s="98">
        <f t="shared" si="38"/>
        <v>0</v>
      </c>
      <c r="K84" s="98">
        <f t="shared" si="35"/>
        <v>3800</v>
      </c>
      <c r="L84" s="98">
        <f t="shared" ref="L84:T84" si="39">L20+L51</f>
        <v>-67.489999999999995</v>
      </c>
      <c r="M84" s="98">
        <f t="shared" si="39"/>
        <v>0</v>
      </c>
      <c r="N84" s="98">
        <f t="shared" si="39"/>
        <v>0</v>
      </c>
      <c r="O84" s="98">
        <f t="shared" si="39"/>
        <v>2164.4</v>
      </c>
      <c r="P84" s="98">
        <f t="shared" si="39"/>
        <v>0.01</v>
      </c>
      <c r="Q84" s="98">
        <f t="shared" si="39"/>
        <v>0</v>
      </c>
      <c r="R84" s="98">
        <f t="shared" si="39"/>
        <v>0</v>
      </c>
      <c r="S84" s="98">
        <f t="shared" si="39"/>
        <v>0</v>
      </c>
      <c r="T84" s="98">
        <f t="shared" si="39"/>
        <v>0</v>
      </c>
      <c r="U84" s="98">
        <f t="shared" ref="U84:U93" si="40">SUM(L84:T84)</f>
        <v>2096.9200000000005</v>
      </c>
      <c r="V84" s="98">
        <f t="shared" si="37"/>
        <v>2403.08</v>
      </c>
    </row>
    <row r="85" spans="1:22" x14ac:dyDescent="0.25">
      <c r="A85" s="97" t="s">
        <v>41</v>
      </c>
      <c r="B85" s="74" t="s">
        <v>147</v>
      </c>
      <c r="C85" s="74" t="s">
        <v>106</v>
      </c>
      <c r="D85" s="74" t="s">
        <v>106</v>
      </c>
      <c r="E85" s="98">
        <f t="shared" ref="E85:J85" si="41">E21+E52</f>
        <v>3333.29</v>
      </c>
      <c r="F85" s="98">
        <f t="shared" si="41"/>
        <v>0</v>
      </c>
      <c r="G85" s="98">
        <f t="shared" si="41"/>
        <v>0</v>
      </c>
      <c r="H85" s="98">
        <f t="shared" si="41"/>
        <v>0</v>
      </c>
      <c r="I85" s="98">
        <f t="shared" si="41"/>
        <v>0</v>
      </c>
      <c r="J85" s="98">
        <f t="shared" si="41"/>
        <v>0</v>
      </c>
      <c r="K85" s="98">
        <f t="shared" si="35"/>
        <v>3700</v>
      </c>
      <c r="L85" s="98">
        <f t="shared" ref="L85:T85" si="42">L21+L52</f>
        <v>-203.04000000000002</v>
      </c>
      <c r="M85" s="98">
        <f t="shared" si="42"/>
        <v>0</v>
      </c>
      <c r="N85" s="98">
        <f t="shared" si="42"/>
        <v>0</v>
      </c>
      <c r="O85" s="98">
        <f t="shared" si="42"/>
        <v>0</v>
      </c>
      <c r="P85" s="98">
        <f t="shared" si="42"/>
        <v>-7.0000000000000007E-2</v>
      </c>
      <c r="Q85" s="98">
        <f t="shared" si="42"/>
        <v>0</v>
      </c>
      <c r="R85" s="98">
        <f t="shared" si="42"/>
        <v>0</v>
      </c>
      <c r="S85" s="98">
        <f t="shared" si="42"/>
        <v>0</v>
      </c>
      <c r="T85" s="98">
        <f t="shared" si="42"/>
        <v>0</v>
      </c>
      <c r="U85" s="98">
        <f t="shared" si="40"/>
        <v>-203.11</v>
      </c>
      <c r="V85" s="98">
        <f t="shared" si="37"/>
        <v>3536.4</v>
      </c>
    </row>
    <row r="86" spans="1:22" x14ac:dyDescent="0.25">
      <c r="A86" s="97" t="s">
        <v>42</v>
      </c>
      <c r="B86" s="74" t="s">
        <v>148</v>
      </c>
      <c r="C86" s="74" t="s">
        <v>123</v>
      </c>
      <c r="D86" s="74" t="s">
        <v>93</v>
      </c>
      <c r="E86" s="98">
        <f t="shared" ref="E86:J86" si="43">E22+E53</f>
        <v>6666.71</v>
      </c>
      <c r="F86" s="98">
        <f t="shared" si="43"/>
        <v>0</v>
      </c>
      <c r="G86" s="98">
        <f t="shared" si="43"/>
        <v>0</v>
      </c>
      <c r="H86" s="98">
        <f t="shared" si="43"/>
        <v>0</v>
      </c>
      <c r="I86" s="98">
        <f t="shared" si="43"/>
        <v>0</v>
      </c>
      <c r="J86" s="98">
        <f t="shared" si="43"/>
        <v>0</v>
      </c>
      <c r="K86" s="98">
        <f t="shared" si="35"/>
        <v>4933.29</v>
      </c>
      <c r="L86" s="98">
        <f t="shared" ref="L86:T86" si="44">L22+L53</f>
        <v>0</v>
      </c>
      <c r="M86" s="98">
        <f t="shared" si="44"/>
        <v>267.06</v>
      </c>
      <c r="N86" s="98">
        <f t="shared" si="44"/>
        <v>0</v>
      </c>
      <c r="O86" s="98">
        <f t="shared" si="44"/>
        <v>0</v>
      </c>
      <c r="P86" s="98">
        <f t="shared" si="44"/>
        <v>-0.09</v>
      </c>
      <c r="Q86" s="98">
        <f t="shared" si="44"/>
        <v>0</v>
      </c>
      <c r="R86" s="98">
        <f t="shared" si="44"/>
        <v>0</v>
      </c>
      <c r="S86" s="98">
        <f t="shared" si="44"/>
        <v>0</v>
      </c>
      <c r="T86" s="98">
        <f t="shared" si="44"/>
        <v>-267.06</v>
      </c>
      <c r="U86" s="98">
        <f t="shared" si="40"/>
        <v>-8.9999999999974989E-2</v>
      </c>
      <c r="V86" s="98">
        <f t="shared" si="37"/>
        <v>6666.8</v>
      </c>
    </row>
    <row r="87" spans="1:22" x14ac:dyDescent="0.25">
      <c r="A87" s="97" t="s">
        <v>43</v>
      </c>
      <c r="B87" s="74" t="s">
        <v>149</v>
      </c>
      <c r="C87" s="74" t="s">
        <v>107</v>
      </c>
      <c r="D87" s="74" t="s">
        <v>108</v>
      </c>
      <c r="E87" s="98">
        <f t="shared" ref="E87:J87" si="45">E23+E54</f>
        <v>3500.07</v>
      </c>
      <c r="F87" s="98">
        <f t="shared" si="45"/>
        <v>0</v>
      </c>
      <c r="G87" s="98">
        <f t="shared" si="45"/>
        <v>0</v>
      </c>
      <c r="H87" s="98">
        <f t="shared" si="45"/>
        <v>0</v>
      </c>
      <c r="I87" s="98">
        <f t="shared" si="45"/>
        <v>0</v>
      </c>
      <c r="J87" s="98">
        <f t="shared" si="45"/>
        <v>0</v>
      </c>
      <c r="K87" s="98">
        <f t="shared" si="35"/>
        <v>4466.7299999999996</v>
      </c>
      <c r="L87" s="98">
        <f t="shared" ref="L87:T87" si="46">L23+L54</f>
        <v>-147.71</v>
      </c>
      <c r="M87" s="98">
        <f t="shared" si="46"/>
        <v>7.67</v>
      </c>
      <c r="N87" s="98">
        <f t="shared" si="46"/>
        <v>0</v>
      </c>
      <c r="O87" s="98">
        <f t="shared" si="46"/>
        <v>0</v>
      </c>
      <c r="P87" s="98">
        <f t="shared" si="46"/>
        <v>-2.0000000000000004E-2</v>
      </c>
      <c r="Q87" s="98">
        <f t="shared" si="46"/>
        <v>0</v>
      </c>
      <c r="R87" s="98">
        <f t="shared" si="46"/>
        <v>0</v>
      </c>
      <c r="S87" s="98">
        <f t="shared" si="46"/>
        <v>0</v>
      </c>
      <c r="T87" s="98">
        <f t="shared" si="46"/>
        <v>-7.67</v>
      </c>
      <c r="U87" s="98">
        <f t="shared" si="40"/>
        <v>-147.73000000000002</v>
      </c>
      <c r="V87" s="98">
        <f t="shared" si="37"/>
        <v>3647.8</v>
      </c>
    </row>
    <row r="88" spans="1:22" x14ac:dyDescent="0.25">
      <c r="A88" s="97" t="s">
        <v>44</v>
      </c>
      <c r="B88" s="74" t="s">
        <v>150</v>
      </c>
      <c r="C88" s="74" t="s">
        <v>109</v>
      </c>
      <c r="D88" s="74" t="s">
        <v>90</v>
      </c>
      <c r="E88" s="98">
        <f t="shared" ref="E88:J88" si="47">E24+E55</f>
        <v>3999.9</v>
      </c>
      <c r="F88" s="98">
        <f t="shared" si="47"/>
        <v>0</v>
      </c>
      <c r="G88" s="98">
        <f t="shared" si="47"/>
        <v>0</v>
      </c>
      <c r="H88" s="98">
        <f t="shared" si="47"/>
        <v>0</v>
      </c>
      <c r="I88" s="98">
        <f t="shared" si="47"/>
        <v>0</v>
      </c>
      <c r="J88" s="98">
        <f t="shared" si="47"/>
        <v>0</v>
      </c>
      <c r="K88" s="98">
        <f t="shared" si="35"/>
        <v>4500</v>
      </c>
      <c r="L88" s="98">
        <f t="shared" ref="L88:T88" si="48">L24+L55</f>
        <v>-143.38</v>
      </c>
      <c r="M88" s="98">
        <f t="shared" si="48"/>
        <v>0</v>
      </c>
      <c r="N88" s="98">
        <f t="shared" si="48"/>
        <v>0</v>
      </c>
      <c r="O88" s="98">
        <f t="shared" si="48"/>
        <v>0</v>
      </c>
      <c r="P88" s="98">
        <f t="shared" si="48"/>
        <v>0.08</v>
      </c>
      <c r="Q88" s="98">
        <f t="shared" si="48"/>
        <v>0</v>
      </c>
      <c r="R88" s="98">
        <f t="shared" si="48"/>
        <v>0</v>
      </c>
      <c r="S88" s="98">
        <f t="shared" si="48"/>
        <v>0</v>
      </c>
      <c r="T88" s="98">
        <f t="shared" si="48"/>
        <v>0</v>
      </c>
      <c r="U88" s="98">
        <f t="shared" si="40"/>
        <v>-143.29999999999998</v>
      </c>
      <c r="V88" s="98">
        <f t="shared" si="37"/>
        <v>4143.2</v>
      </c>
    </row>
    <row r="89" spans="1:22" x14ac:dyDescent="0.25">
      <c r="A89" s="97" t="s">
        <v>45</v>
      </c>
      <c r="B89" s="74" t="s">
        <v>151</v>
      </c>
      <c r="C89" s="74" t="s">
        <v>110</v>
      </c>
      <c r="D89" s="74" t="s">
        <v>124</v>
      </c>
      <c r="E89" s="98">
        <f t="shared" ref="E89:J89" si="49">E25+E56</f>
        <v>7733.43</v>
      </c>
      <c r="F89" s="98">
        <f t="shared" si="49"/>
        <v>266.66000000000003</v>
      </c>
      <c r="G89" s="98">
        <f t="shared" si="49"/>
        <v>0</v>
      </c>
      <c r="H89" s="98">
        <f t="shared" si="49"/>
        <v>0</v>
      </c>
      <c r="I89" s="98">
        <f t="shared" si="49"/>
        <v>0</v>
      </c>
      <c r="J89" s="98">
        <f t="shared" si="49"/>
        <v>0</v>
      </c>
      <c r="K89" s="98">
        <f t="shared" si="35"/>
        <v>6266.66</v>
      </c>
      <c r="L89" s="98">
        <f t="shared" ref="L89:T89" si="50">L25+L56</f>
        <v>0</v>
      </c>
      <c r="M89" s="98">
        <f t="shared" si="50"/>
        <v>698.51</v>
      </c>
      <c r="N89" s="98">
        <f t="shared" si="50"/>
        <v>0</v>
      </c>
      <c r="O89" s="98">
        <f t="shared" si="50"/>
        <v>0</v>
      </c>
      <c r="P89" s="98">
        <f t="shared" si="50"/>
        <v>0.09</v>
      </c>
      <c r="Q89" s="98">
        <f t="shared" si="50"/>
        <v>0</v>
      </c>
      <c r="R89" s="98">
        <f t="shared" si="50"/>
        <v>0</v>
      </c>
      <c r="S89" s="98">
        <f t="shared" si="50"/>
        <v>0</v>
      </c>
      <c r="T89" s="98">
        <f t="shared" si="50"/>
        <v>-698.51</v>
      </c>
      <c r="U89" s="98">
        <f t="shared" si="40"/>
        <v>9.0000000000031832E-2</v>
      </c>
      <c r="V89" s="98">
        <f t="shared" si="37"/>
        <v>8000</v>
      </c>
    </row>
    <row r="90" spans="1:22" x14ac:dyDescent="0.25">
      <c r="A90" s="97" t="s">
        <v>46</v>
      </c>
      <c r="B90" s="74" t="s">
        <v>152</v>
      </c>
      <c r="C90" s="74" t="s">
        <v>111</v>
      </c>
      <c r="D90" s="74" t="s">
        <v>86</v>
      </c>
      <c r="E90" s="98">
        <f t="shared" ref="E90:J90" si="51">E26+E57</f>
        <v>6300</v>
      </c>
      <c r="F90" s="98">
        <f t="shared" si="51"/>
        <v>0</v>
      </c>
      <c r="G90" s="98">
        <f t="shared" si="51"/>
        <v>0</v>
      </c>
      <c r="H90" s="98">
        <f t="shared" si="51"/>
        <v>0</v>
      </c>
      <c r="I90" s="98">
        <f t="shared" si="51"/>
        <v>0</v>
      </c>
      <c r="J90" s="98">
        <f t="shared" si="51"/>
        <v>0</v>
      </c>
      <c r="K90" s="98">
        <f t="shared" si="35"/>
        <v>7233.33</v>
      </c>
      <c r="L90" s="98">
        <f t="shared" ref="L90:T90" si="52">L26+L57</f>
        <v>0</v>
      </c>
      <c r="M90" s="98">
        <f t="shared" si="52"/>
        <v>206.88</v>
      </c>
      <c r="N90" s="98">
        <f t="shared" si="52"/>
        <v>0</v>
      </c>
      <c r="O90" s="98">
        <f t="shared" si="52"/>
        <v>0</v>
      </c>
      <c r="P90" s="98">
        <f t="shared" si="52"/>
        <v>0.2</v>
      </c>
      <c r="Q90" s="98">
        <f t="shared" si="52"/>
        <v>0</v>
      </c>
      <c r="R90" s="98">
        <f t="shared" si="52"/>
        <v>0</v>
      </c>
      <c r="S90" s="98">
        <f t="shared" si="52"/>
        <v>0</v>
      </c>
      <c r="T90" s="98">
        <f t="shared" si="52"/>
        <v>-206.88</v>
      </c>
      <c r="U90" s="98">
        <f t="shared" si="40"/>
        <v>0.19999999999998863</v>
      </c>
      <c r="V90" s="98">
        <f t="shared" si="37"/>
        <v>6299.8</v>
      </c>
    </row>
    <row r="91" spans="1:22" x14ac:dyDescent="0.25">
      <c r="A91" s="97" t="s">
        <v>52</v>
      </c>
      <c r="B91" s="74" t="s">
        <v>157</v>
      </c>
      <c r="C91" s="74" t="s">
        <v>83</v>
      </c>
      <c r="D91" s="74" t="s">
        <v>124</v>
      </c>
      <c r="E91" s="98">
        <f t="shared" ref="E91:J91" si="53">E27+E58</f>
        <v>9666.86</v>
      </c>
      <c r="F91" s="98">
        <f t="shared" si="53"/>
        <v>333.33</v>
      </c>
      <c r="G91" s="98">
        <f t="shared" si="53"/>
        <v>0</v>
      </c>
      <c r="H91" s="98">
        <f t="shared" si="53"/>
        <v>0</v>
      </c>
      <c r="I91" s="98">
        <f t="shared" si="53"/>
        <v>0</v>
      </c>
      <c r="J91" s="98">
        <f t="shared" si="53"/>
        <v>0</v>
      </c>
      <c r="K91" s="98">
        <f t="shared" si="35"/>
        <v>8133.4800000000005</v>
      </c>
      <c r="L91" s="98">
        <f t="shared" ref="L91:T91" si="54">L27+L58</f>
        <v>0</v>
      </c>
      <c r="M91" s="98">
        <f t="shared" si="54"/>
        <v>1055.78</v>
      </c>
      <c r="N91" s="98">
        <f t="shared" si="54"/>
        <v>0</v>
      </c>
      <c r="O91" s="98">
        <f t="shared" si="54"/>
        <v>0</v>
      </c>
      <c r="P91" s="98">
        <f t="shared" si="54"/>
        <v>-1.0000000000000002E-2</v>
      </c>
      <c r="Q91" s="98">
        <f t="shared" si="54"/>
        <v>0</v>
      </c>
      <c r="R91" s="98">
        <f t="shared" si="54"/>
        <v>0</v>
      </c>
      <c r="S91" s="98">
        <f t="shared" si="54"/>
        <v>0</v>
      </c>
      <c r="T91" s="98">
        <f t="shared" si="54"/>
        <v>-1055.78</v>
      </c>
      <c r="U91" s="98">
        <f t="shared" si="40"/>
        <v>-9.9999999999909051E-3</v>
      </c>
      <c r="V91" s="98">
        <f t="shared" si="37"/>
        <v>10000.200000000001</v>
      </c>
    </row>
    <row r="92" spans="1:22" x14ac:dyDescent="0.25">
      <c r="A92" s="97" t="s">
        <v>53</v>
      </c>
      <c r="B92" s="74" t="s">
        <v>158</v>
      </c>
      <c r="C92" s="74" t="s">
        <v>112</v>
      </c>
      <c r="D92" s="74" t="s">
        <v>113</v>
      </c>
      <c r="E92" s="98">
        <f t="shared" ref="E92:J92" si="55">E28+E59</f>
        <v>7733.43</v>
      </c>
      <c r="F92" s="98">
        <f t="shared" si="55"/>
        <v>266.66000000000003</v>
      </c>
      <c r="G92" s="98">
        <f t="shared" si="55"/>
        <v>0</v>
      </c>
      <c r="H92" s="98">
        <f t="shared" si="55"/>
        <v>0</v>
      </c>
      <c r="I92" s="98">
        <f t="shared" si="55"/>
        <v>0</v>
      </c>
      <c r="J92" s="98">
        <f t="shared" si="55"/>
        <v>0</v>
      </c>
      <c r="K92" s="98">
        <f t="shared" si="35"/>
        <v>8933.4700000000012</v>
      </c>
      <c r="L92" s="98">
        <f t="shared" ref="L92:T92" si="56">L28+L59</f>
        <v>0</v>
      </c>
      <c r="M92" s="98">
        <f t="shared" si="56"/>
        <v>698.51</v>
      </c>
      <c r="N92" s="98">
        <f t="shared" si="56"/>
        <v>0</v>
      </c>
      <c r="O92" s="98">
        <f t="shared" si="56"/>
        <v>0</v>
      </c>
      <c r="P92" s="98">
        <f t="shared" si="56"/>
        <v>0.09</v>
      </c>
      <c r="Q92" s="98">
        <f t="shared" si="56"/>
        <v>0</v>
      </c>
      <c r="R92" s="98">
        <f t="shared" si="56"/>
        <v>0</v>
      </c>
      <c r="S92" s="98">
        <f t="shared" si="56"/>
        <v>0</v>
      </c>
      <c r="T92" s="98">
        <f t="shared" si="56"/>
        <v>-698.51</v>
      </c>
      <c r="U92" s="98">
        <f t="shared" si="40"/>
        <v>9.0000000000031832E-2</v>
      </c>
      <c r="V92" s="98">
        <f t="shared" si="37"/>
        <v>8000</v>
      </c>
    </row>
    <row r="93" spans="1:22" ht="15.75" thickBot="1" x14ac:dyDescent="0.3">
      <c r="A93" s="97" t="s">
        <v>54</v>
      </c>
      <c r="B93" s="74" t="s">
        <v>159</v>
      </c>
      <c r="C93" s="74" t="s">
        <v>114</v>
      </c>
      <c r="D93" s="74" t="s">
        <v>101</v>
      </c>
      <c r="E93" s="98">
        <f t="shared" ref="E93:J93" si="57">E29+E60</f>
        <v>4833.43</v>
      </c>
      <c r="F93" s="98">
        <f t="shared" si="57"/>
        <v>0</v>
      </c>
      <c r="G93" s="98">
        <f t="shared" si="57"/>
        <v>0</v>
      </c>
      <c r="H93" s="98">
        <f t="shared" si="57"/>
        <v>0</v>
      </c>
      <c r="I93" s="98">
        <f t="shared" si="57"/>
        <v>0</v>
      </c>
      <c r="J93" s="98">
        <f t="shared" si="57"/>
        <v>0</v>
      </c>
      <c r="K93" s="98">
        <f t="shared" si="35"/>
        <v>6233.43</v>
      </c>
      <c r="L93" s="98">
        <f t="shared" ref="L93:T93" si="58">L29+L60</f>
        <v>-10.47</v>
      </c>
      <c r="M93" s="98">
        <f t="shared" si="58"/>
        <v>7.67</v>
      </c>
      <c r="N93" s="98">
        <f t="shared" si="58"/>
        <v>0</v>
      </c>
      <c r="O93" s="98">
        <f t="shared" si="58"/>
        <v>0</v>
      </c>
      <c r="P93" s="98">
        <f t="shared" si="58"/>
        <v>-9.9999999999999992E-2</v>
      </c>
      <c r="Q93" s="98">
        <f t="shared" si="58"/>
        <v>0</v>
      </c>
      <c r="R93" s="98">
        <f t="shared" si="58"/>
        <v>0</v>
      </c>
      <c r="S93" s="98">
        <f t="shared" si="58"/>
        <v>0</v>
      </c>
      <c r="T93" s="98">
        <f t="shared" si="58"/>
        <v>-7.67</v>
      </c>
      <c r="U93" s="98">
        <f t="shared" si="40"/>
        <v>-10.57</v>
      </c>
      <c r="V93" s="98">
        <f t="shared" si="37"/>
        <v>4844</v>
      </c>
    </row>
    <row r="94" spans="1:22" ht="15.75" thickBot="1" x14ac:dyDescent="0.3">
      <c r="A94" s="189" t="s">
        <v>47</v>
      </c>
      <c r="B94" s="189"/>
      <c r="C94" s="189"/>
      <c r="D94" s="189"/>
      <c r="E94" s="100">
        <f>SUM(E67:E93)</f>
        <v>183262.91999999998</v>
      </c>
      <c r="F94" s="100">
        <f t="shared" ref="F94:J94" si="59">SUM(F67:F93)</f>
        <v>866.65000000000009</v>
      </c>
      <c r="G94" s="100">
        <f t="shared" si="59"/>
        <v>786.88000000000011</v>
      </c>
      <c r="H94" s="100">
        <f t="shared" si="59"/>
        <v>7406</v>
      </c>
      <c r="I94" s="100">
        <f t="shared" si="59"/>
        <v>4035.6000000000004</v>
      </c>
      <c r="J94" s="100">
        <f t="shared" si="59"/>
        <v>1170</v>
      </c>
      <c r="K94" s="100">
        <f>SUM(K67:K93)</f>
        <v>196688.03</v>
      </c>
      <c r="L94" s="100">
        <f t="shared" ref="L94:M94" si="60">SUM(L67:L93)</f>
        <v>-1031.18</v>
      </c>
      <c r="M94" s="100">
        <f t="shared" si="60"/>
        <v>15721.010000000002</v>
      </c>
      <c r="N94" s="100">
        <f t="shared" ref="N94:U94" si="61">N30+N61</f>
        <v>484.36</v>
      </c>
      <c r="O94" s="100">
        <f t="shared" si="61"/>
        <v>10714.4</v>
      </c>
      <c r="P94" s="100">
        <f t="shared" si="61"/>
        <v>0.18</v>
      </c>
      <c r="Q94" s="100">
        <f t="shared" si="61"/>
        <v>2663.92</v>
      </c>
      <c r="R94" s="100">
        <f t="shared" si="61"/>
        <v>1453.04</v>
      </c>
      <c r="S94" s="100">
        <f t="shared" si="61"/>
        <v>807.25</v>
      </c>
      <c r="T94" s="100">
        <f t="shared" si="61"/>
        <v>-15721.010000000002</v>
      </c>
      <c r="U94" s="100">
        <f t="shared" si="61"/>
        <v>15091.97</v>
      </c>
      <c r="V94" s="100">
        <f t="shared" si="37"/>
        <v>182436.08000000002</v>
      </c>
    </row>
    <row r="95" spans="1:22" x14ac:dyDescent="0.2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80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</row>
  </sheetData>
  <mergeCells count="9">
    <mergeCell ref="A30:D30"/>
    <mergeCell ref="A61:D61"/>
    <mergeCell ref="A94:D94"/>
    <mergeCell ref="A1:K1"/>
    <mergeCell ref="L1:V1"/>
    <mergeCell ref="A33:K33"/>
    <mergeCell ref="L33:V33"/>
    <mergeCell ref="A65:K65"/>
    <mergeCell ref="L65:V65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94"/>
  <sheetViews>
    <sheetView showGridLines="0" zoomScale="85" zoomScaleNormal="85" workbookViewId="0">
      <selection activeCell="E3" sqref="E3:E14"/>
    </sheetView>
  </sheetViews>
  <sheetFormatPr baseColWidth="10" defaultRowHeight="15" x14ac:dyDescent="0.25"/>
  <cols>
    <col min="1" max="1" width="7.42578125" bestFit="1" customWidth="1"/>
    <col min="2" max="2" width="36.42578125" bestFit="1" customWidth="1"/>
    <col min="3" max="3" width="40" bestFit="1" customWidth="1"/>
    <col min="4" max="4" width="24.28515625" bestFit="1" customWidth="1"/>
    <col min="5" max="5" width="11.28515625" bestFit="1" customWidth="1"/>
    <col min="6" max="6" width="13.85546875" bestFit="1" customWidth="1"/>
    <col min="7" max="7" width="12" bestFit="1" customWidth="1"/>
    <col min="8" max="8" width="9.85546875" bestFit="1" customWidth="1"/>
    <col min="9" max="9" width="13.85546875" bestFit="1" customWidth="1"/>
    <col min="10" max="10" width="9.28515625" bestFit="1" customWidth="1"/>
    <col min="11" max="11" width="17.5703125" bestFit="1" customWidth="1"/>
    <col min="12" max="12" width="12" bestFit="1" customWidth="1"/>
    <col min="13" max="13" width="10.28515625" bestFit="1" customWidth="1"/>
    <col min="14" max="14" width="14" bestFit="1" customWidth="1"/>
    <col min="15" max="15" width="16.28515625" bestFit="1" customWidth="1"/>
    <col min="16" max="16" width="7.42578125" bestFit="1" customWidth="1"/>
    <col min="17" max="17" width="13.42578125" bestFit="1" customWidth="1"/>
    <col min="18" max="18" width="13" bestFit="1" customWidth="1"/>
    <col min="19" max="19" width="11.140625" bestFit="1" customWidth="1"/>
    <col min="20" max="20" width="16" bestFit="1" customWidth="1"/>
    <col min="21" max="21" width="15.85546875" bestFit="1" customWidth="1"/>
    <col min="22" max="22" width="11.42578125" bestFit="1" customWidth="1"/>
  </cols>
  <sheetData>
    <row r="1" spans="1:22" ht="39" customHeight="1" thickBot="1" x14ac:dyDescent="0.3">
      <c r="A1" s="188" t="s">
        <v>186</v>
      </c>
      <c r="B1" s="188"/>
      <c r="C1" s="188"/>
      <c r="D1" s="188"/>
      <c r="E1" s="188"/>
      <c r="F1" s="188"/>
      <c r="G1" s="188"/>
      <c r="H1" s="188"/>
      <c r="I1" s="188"/>
      <c r="J1" s="188" t="s">
        <v>186</v>
      </c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29.25" customHeight="1" thickBot="1" x14ac:dyDescent="0.3">
      <c r="A2" s="31" t="s">
        <v>0</v>
      </c>
      <c r="B2" s="23" t="s">
        <v>1</v>
      </c>
      <c r="C2" s="23" t="s">
        <v>79</v>
      </c>
      <c r="D2" s="23" t="s">
        <v>80</v>
      </c>
      <c r="E2" s="23" t="s">
        <v>2</v>
      </c>
      <c r="F2" s="23" t="s">
        <v>56</v>
      </c>
      <c r="G2" s="23" t="s">
        <v>3</v>
      </c>
      <c r="H2" s="23" t="s">
        <v>4</v>
      </c>
      <c r="I2" s="23" t="s">
        <v>5</v>
      </c>
      <c r="J2" s="23" t="s">
        <v>6</v>
      </c>
      <c r="K2" s="32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3" t="s">
        <v>180</v>
      </c>
      <c r="Q2" s="23" t="s">
        <v>13</v>
      </c>
      <c r="R2" s="23" t="s">
        <v>14</v>
      </c>
      <c r="S2" s="23" t="s">
        <v>50</v>
      </c>
      <c r="T2" s="23" t="s">
        <v>17</v>
      </c>
      <c r="U2" s="32" t="s">
        <v>18</v>
      </c>
      <c r="V2" s="33" t="s">
        <v>19</v>
      </c>
    </row>
    <row r="3" spans="1:22" x14ac:dyDescent="0.25">
      <c r="A3" s="40" t="s">
        <v>20</v>
      </c>
      <c r="B3" s="46" t="s">
        <v>126</v>
      </c>
      <c r="C3" s="46" t="s">
        <v>81</v>
      </c>
      <c r="D3" s="46" t="s">
        <v>82</v>
      </c>
      <c r="E3" s="48">
        <v>4767.1499999999996</v>
      </c>
      <c r="F3" s="21">
        <v>0</v>
      </c>
      <c r="G3" s="48">
        <v>0</v>
      </c>
      <c r="H3" s="48">
        <v>529</v>
      </c>
      <c r="I3" s="48">
        <v>379.09</v>
      </c>
      <c r="J3" s="48">
        <v>0</v>
      </c>
      <c r="K3" s="48">
        <v>5675.24</v>
      </c>
      <c r="L3" s="48">
        <v>0</v>
      </c>
      <c r="M3" s="48">
        <v>664.97</v>
      </c>
      <c r="N3" s="48">
        <v>47.67</v>
      </c>
      <c r="O3" s="48">
        <v>0</v>
      </c>
      <c r="P3" s="48">
        <v>0.01</v>
      </c>
      <c r="Q3" s="48">
        <v>262.19</v>
      </c>
      <c r="R3" s="48">
        <v>143.01</v>
      </c>
      <c r="S3" s="48">
        <v>63.56</v>
      </c>
      <c r="T3" s="49">
        <v>-664.97</v>
      </c>
      <c r="U3" s="48">
        <v>516.44000000000005</v>
      </c>
      <c r="V3" s="48">
        <v>5158.8</v>
      </c>
    </row>
    <row r="4" spans="1:22" x14ac:dyDescent="0.25">
      <c r="A4" s="20" t="s">
        <v>21</v>
      </c>
      <c r="B4" s="47" t="s">
        <v>127</v>
      </c>
      <c r="C4" s="47" t="s">
        <v>83</v>
      </c>
      <c r="D4" s="47" t="s">
        <v>82</v>
      </c>
      <c r="E4" s="50">
        <v>4407.1499999999996</v>
      </c>
      <c r="F4" s="21">
        <v>0</v>
      </c>
      <c r="G4" s="50">
        <v>88.14</v>
      </c>
      <c r="H4" s="50">
        <v>529</v>
      </c>
      <c r="I4" s="50">
        <v>379.09</v>
      </c>
      <c r="J4" s="50">
        <v>65</v>
      </c>
      <c r="K4" s="50">
        <v>5468.38</v>
      </c>
      <c r="L4" s="50">
        <v>0</v>
      </c>
      <c r="M4" s="50">
        <v>620.78</v>
      </c>
      <c r="N4" s="50">
        <v>44.07</v>
      </c>
      <c r="O4" s="50">
        <v>850</v>
      </c>
      <c r="P4" s="51">
        <v>-0.05</v>
      </c>
      <c r="Q4" s="50">
        <v>242.39</v>
      </c>
      <c r="R4" s="50">
        <v>132.21</v>
      </c>
      <c r="S4" s="50">
        <v>58.76</v>
      </c>
      <c r="T4" s="51">
        <v>-620.78</v>
      </c>
      <c r="U4" s="50">
        <v>1327.38</v>
      </c>
      <c r="V4" s="50">
        <v>4141</v>
      </c>
    </row>
    <row r="5" spans="1:22" x14ac:dyDescent="0.25">
      <c r="A5" s="20" t="s">
        <v>22</v>
      </c>
      <c r="B5" s="47" t="s">
        <v>128</v>
      </c>
      <c r="C5" s="47" t="s">
        <v>84</v>
      </c>
      <c r="D5" s="47" t="s">
        <v>82</v>
      </c>
      <c r="E5" s="50">
        <v>3047.7</v>
      </c>
      <c r="F5" s="21">
        <v>0</v>
      </c>
      <c r="G5" s="50">
        <v>60.95</v>
      </c>
      <c r="H5" s="50">
        <v>529</v>
      </c>
      <c r="I5" s="50">
        <v>288.26</v>
      </c>
      <c r="J5" s="50">
        <v>0</v>
      </c>
      <c r="K5" s="50">
        <v>3925.91</v>
      </c>
      <c r="L5" s="50">
        <v>0</v>
      </c>
      <c r="M5" s="50">
        <v>337.18</v>
      </c>
      <c r="N5" s="50">
        <v>30.48</v>
      </c>
      <c r="O5" s="50">
        <v>1255</v>
      </c>
      <c r="P5" s="51">
        <v>-0.06</v>
      </c>
      <c r="Q5" s="50">
        <v>167.62</v>
      </c>
      <c r="R5" s="50">
        <v>91.43</v>
      </c>
      <c r="S5" s="50">
        <v>40.64</v>
      </c>
      <c r="T5" s="51">
        <v>-337.18</v>
      </c>
      <c r="U5" s="50">
        <v>1585.11</v>
      </c>
      <c r="V5" s="50">
        <v>2340.8000000000002</v>
      </c>
    </row>
    <row r="6" spans="1:22" x14ac:dyDescent="0.25">
      <c r="A6" s="20" t="s">
        <v>23</v>
      </c>
      <c r="B6" s="47" t="s">
        <v>129</v>
      </c>
      <c r="C6" s="47" t="s">
        <v>85</v>
      </c>
      <c r="D6" s="47" t="s">
        <v>86</v>
      </c>
      <c r="E6" s="50">
        <v>3173.4</v>
      </c>
      <c r="F6" s="21">
        <v>0</v>
      </c>
      <c r="G6" s="50">
        <v>63.47</v>
      </c>
      <c r="H6" s="50">
        <v>529</v>
      </c>
      <c r="I6" s="50">
        <v>288.26</v>
      </c>
      <c r="J6" s="50">
        <v>105</v>
      </c>
      <c r="K6" s="50">
        <v>4159.13</v>
      </c>
      <c r="L6" s="50">
        <v>0</v>
      </c>
      <c r="M6" s="50">
        <v>374.49</v>
      </c>
      <c r="N6" s="50">
        <v>31.73</v>
      </c>
      <c r="O6" s="50">
        <v>0</v>
      </c>
      <c r="P6" s="50">
        <v>0.15</v>
      </c>
      <c r="Q6" s="50">
        <v>174.54</v>
      </c>
      <c r="R6" s="50">
        <v>95.2</v>
      </c>
      <c r="S6" s="50">
        <v>42.31</v>
      </c>
      <c r="T6" s="51">
        <v>-374.49</v>
      </c>
      <c r="U6" s="50">
        <v>343.93</v>
      </c>
      <c r="V6" s="50">
        <v>3815.2</v>
      </c>
    </row>
    <row r="7" spans="1:22" x14ac:dyDescent="0.25">
      <c r="A7" s="20" t="s">
        <v>24</v>
      </c>
      <c r="B7" s="47" t="s">
        <v>130</v>
      </c>
      <c r="C7" s="47" t="s">
        <v>87</v>
      </c>
      <c r="D7" s="47" t="s">
        <v>86</v>
      </c>
      <c r="E7" s="50">
        <v>3589.5</v>
      </c>
      <c r="F7" s="21">
        <v>0</v>
      </c>
      <c r="G7" s="50">
        <v>71.790000000000006</v>
      </c>
      <c r="H7" s="50">
        <v>529</v>
      </c>
      <c r="I7" s="50">
        <v>288.26</v>
      </c>
      <c r="J7" s="50">
        <v>0</v>
      </c>
      <c r="K7" s="50">
        <v>4478.55</v>
      </c>
      <c r="L7" s="50">
        <v>0</v>
      </c>
      <c r="M7" s="50">
        <v>430.1</v>
      </c>
      <c r="N7" s="50">
        <v>35.9</v>
      </c>
      <c r="O7" s="50">
        <v>1210</v>
      </c>
      <c r="P7" s="50">
        <v>0.08</v>
      </c>
      <c r="Q7" s="50">
        <v>197.42</v>
      </c>
      <c r="R7" s="50">
        <v>107.69</v>
      </c>
      <c r="S7" s="50">
        <v>47.86</v>
      </c>
      <c r="T7" s="51">
        <v>-430.1</v>
      </c>
      <c r="U7" s="50">
        <v>1598.95</v>
      </c>
      <c r="V7" s="50">
        <v>2879.6</v>
      </c>
    </row>
    <row r="8" spans="1:22" x14ac:dyDescent="0.25">
      <c r="A8" s="20" t="s">
        <v>25</v>
      </c>
      <c r="B8" s="47" t="s">
        <v>131</v>
      </c>
      <c r="C8" s="47" t="s">
        <v>87</v>
      </c>
      <c r="D8" s="47" t="s">
        <v>86</v>
      </c>
      <c r="E8" s="50">
        <v>3070.8</v>
      </c>
      <c r="F8" s="21">
        <v>0</v>
      </c>
      <c r="G8" s="50">
        <v>61.42</v>
      </c>
      <c r="H8" s="50">
        <v>529</v>
      </c>
      <c r="I8" s="50">
        <v>197.42</v>
      </c>
      <c r="J8" s="50">
        <v>90</v>
      </c>
      <c r="K8" s="50">
        <v>3948.64</v>
      </c>
      <c r="L8" s="50">
        <v>0</v>
      </c>
      <c r="M8" s="50">
        <v>340.81</v>
      </c>
      <c r="N8" s="50">
        <v>30.71</v>
      </c>
      <c r="O8" s="50">
        <v>960</v>
      </c>
      <c r="P8" s="51">
        <v>-0.02</v>
      </c>
      <c r="Q8" s="50">
        <v>168.89</v>
      </c>
      <c r="R8" s="50">
        <v>92.12</v>
      </c>
      <c r="S8" s="50">
        <v>40.94</v>
      </c>
      <c r="T8" s="51">
        <v>-340.81</v>
      </c>
      <c r="U8" s="50">
        <v>1292.6400000000001</v>
      </c>
      <c r="V8" s="50">
        <v>2656</v>
      </c>
    </row>
    <row r="9" spans="1:22" x14ac:dyDescent="0.25">
      <c r="A9" s="20" t="s">
        <v>26</v>
      </c>
      <c r="B9" s="47" t="s">
        <v>132</v>
      </c>
      <c r="C9" s="47" t="s">
        <v>120</v>
      </c>
      <c r="D9" s="47" t="s">
        <v>88</v>
      </c>
      <c r="E9" s="50">
        <v>2161.9499999999998</v>
      </c>
      <c r="F9" s="21">
        <v>0</v>
      </c>
      <c r="G9" s="50">
        <v>43.24</v>
      </c>
      <c r="H9" s="50">
        <v>529</v>
      </c>
      <c r="I9" s="50">
        <v>197.42</v>
      </c>
      <c r="J9" s="50">
        <v>325</v>
      </c>
      <c r="K9" s="50">
        <v>3256.61</v>
      </c>
      <c r="L9" s="50">
        <v>0</v>
      </c>
      <c r="M9" s="50">
        <v>125.18</v>
      </c>
      <c r="N9" s="50">
        <v>21.62</v>
      </c>
      <c r="O9" s="50">
        <v>0</v>
      </c>
      <c r="P9" s="51">
        <v>-0.01</v>
      </c>
      <c r="Q9" s="50">
        <v>118.91</v>
      </c>
      <c r="R9" s="50">
        <v>64.86</v>
      </c>
      <c r="S9" s="50">
        <v>28.83</v>
      </c>
      <c r="T9" s="51">
        <v>-125.18</v>
      </c>
      <c r="U9" s="50">
        <v>234.21</v>
      </c>
      <c r="V9" s="50">
        <v>3022.4</v>
      </c>
    </row>
    <row r="10" spans="1:22" x14ac:dyDescent="0.25">
      <c r="A10" s="20" t="s">
        <v>27</v>
      </c>
      <c r="B10" s="47" t="s">
        <v>133</v>
      </c>
      <c r="C10" s="47" t="s">
        <v>89</v>
      </c>
      <c r="D10" s="47" t="s">
        <v>90</v>
      </c>
      <c r="E10" s="50">
        <v>3499.95</v>
      </c>
      <c r="F10" s="21">
        <v>0</v>
      </c>
      <c r="G10" s="50">
        <v>0</v>
      </c>
      <c r="H10" s="50">
        <v>0</v>
      </c>
      <c r="I10" s="50">
        <v>0</v>
      </c>
      <c r="J10" s="50">
        <v>0</v>
      </c>
      <c r="K10" s="50">
        <v>3499.95</v>
      </c>
      <c r="L10" s="50">
        <v>0</v>
      </c>
      <c r="M10" s="50">
        <v>151.65</v>
      </c>
      <c r="N10" s="50">
        <v>0</v>
      </c>
      <c r="O10" s="50">
        <v>0</v>
      </c>
      <c r="P10" s="51">
        <v>-0.05</v>
      </c>
      <c r="Q10" s="50">
        <v>0</v>
      </c>
      <c r="R10" s="50">
        <v>0</v>
      </c>
      <c r="S10" s="50">
        <v>0</v>
      </c>
      <c r="T10" s="51">
        <v>-151.65</v>
      </c>
      <c r="U10" s="50">
        <v>-0.05</v>
      </c>
      <c r="V10" s="50">
        <v>3500</v>
      </c>
    </row>
    <row r="11" spans="1:22" x14ac:dyDescent="0.25">
      <c r="A11" s="20" t="s">
        <v>28</v>
      </c>
      <c r="B11" s="44" t="s">
        <v>134</v>
      </c>
      <c r="C11" s="44" t="s">
        <v>91</v>
      </c>
      <c r="D11" s="44" t="s">
        <v>86</v>
      </c>
      <c r="E11" s="21">
        <v>3500.1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3500.1</v>
      </c>
      <c r="L11" s="21">
        <v>0</v>
      </c>
      <c r="M11" s="21">
        <v>151.66999999999999</v>
      </c>
      <c r="N11" s="21">
        <v>0</v>
      </c>
      <c r="O11" s="21">
        <v>0</v>
      </c>
      <c r="P11" s="21">
        <v>0.1</v>
      </c>
      <c r="Q11" s="21">
        <v>0</v>
      </c>
      <c r="R11" s="21">
        <v>0</v>
      </c>
      <c r="S11" s="21">
        <v>0</v>
      </c>
      <c r="T11" s="22">
        <v>-151.66999999999999</v>
      </c>
      <c r="U11" s="21">
        <v>0.1</v>
      </c>
      <c r="V11" s="21">
        <v>3500</v>
      </c>
    </row>
    <row r="12" spans="1:22" x14ac:dyDescent="0.25">
      <c r="A12" s="20" t="s">
        <v>29</v>
      </c>
      <c r="B12" s="44" t="s">
        <v>135</v>
      </c>
      <c r="C12" s="44" t="s">
        <v>92</v>
      </c>
      <c r="D12" s="44" t="s">
        <v>93</v>
      </c>
      <c r="E12" s="21">
        <v>2500.0500000000002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2500.0500000000002</v>
      </c>
      <c r="L12" s="21">
        <v>0</v>
      </c>
      <c r="M12" s="21">
        <v>7.67</v>
      </c>
      <c r="N12" s="21">
        <v>0</v>
      </c>
      <c r="O12" s="21">
        <v>0</v>
      </c>
      <c r="P12" s="21">
        <v>0.05</v>
      </c>
      <c r="Q12" s="21">
        <v>0</v>
      </c>
      <c r="R12" s="21">
        <v>0</v>
      </c>
      <c r="S12" s="21">
        <v>0</v>
      </c>
      <c r="T12" s="22">
        <v>-7.67</v>
      </c>
      <c r="U12" s="21">
        <v>0.05</v>
      </c>
      <c r="V12" s="21">
        <v>2500</v>
      </c>
    </row>
    <row r="13" spans="1:22" x14ac:dyDescent="0.25">
      <c r="A13" s="20" t="s">
        <v>30</v>
      </c>
      <c r="B13" s="44" t="s">
        <v>136</v>
      </c>
      <c r="C13" s="44" t="s">
        <v>94</v>
      </c>
      <c r="D13" s="44" t="s">
        <v>95</v>
      </c>
      <c r="E13" s="21">
        <v>3000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3000</v>
      </c>
      <c r="L13" s="21">
        <v>0</v>
      </c>
      <c r="M13" s="21">
        <v>76.98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2">
        <v>-76.98</v>
      </c>
      <c r="U13" s="21">
        <v>0</v>
      </c>
      <c r="V13" s="21">
        <v>3000</v>
      </c>
    </row>
    <row r="14" spans="1:22" x14ac:dyDescent="0.25">
      <c r="A14" s="20" t="s">
        <v>31</v>
      </c>
      <c r="B14" s="44" t="s">
        <v>137</v>
      </c>
      <c r="C14" s="44" t="s">
        <v>96</v>
      </c>
      <c r="D14" s="44" t="s">
        <v>97</v>
      </c>
      <c r="E14" s="21">
        <v>15000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15000</v>
      </c>
      <c r="L14" s="21">
        <v>0</v>
      </c>
      <c r="M14" s="21">
        <v>2759.37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-2759.37</v>
      </c>
      <c r="U14" s="21">
        <v>0</v>
      </c>
      <c r="V14" s="21">
        <v>15000</v>
      </c>
    </row>
    <row r="15" spans="1:22" x14ac:dyDescent="0.25">
      <c r="A15" s="20" t="s">
        <v>34</v>
      </c>
      <c r="B15" s="44" t="s">
        <v>140</v>
      </c>
      <c r="C15" s="44" t="s">
        <v>100</v>
      </c>
      <c r="D15" s="44" t="s">
        <v>88</v>
      </c>
      <c r="E15" s="21">
        <v>2499.9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2499.9</v>
      </c>
      <c r="L15" s="21">
        <v>0</v>
      </c>
      <c r="M15" s="21">
        <v>7.65</v>
      </c>
      <c r="N15" s="21">
        <v>0</v>
      </c>
      <c r="O15" s="21">
        <v>0</v>
      </c>
      <c r="P15" s="22">
        <v>-0.1</v>
      </c>
      <c r="Q15" s="21">
        <v>0</v>
      </c>
      <c r="R15" s="21">
        <v>0</v>
      </c>
      <c r="S15" s="21">
        <v>0</v>
      </c>
      <c r="T15" s="22">
        <v>-7.65</v>
      </c>
      <c r="U15" s="21">
        <v>-0.1</v>
      </c>
      <c r="V15" s="21">
        <v>2500</v>
      </c>
    </row>
    <row r="16" spans="1:22" x14ac:dyDescent="0.25">
      <c r="A16" s="20" t="s">
        <v>36</v>
      </c>
      <c r="B16" s="44" t="s">
        <v>142</v>
      </c>
      <c r="C16" s="44" t="s">
        <v>102</v>
      </c>
      <c r="D16" s="44" t="s">
        <v>103</v>
      </c>
      <c r="E16" s="21">
        <v>4000.05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4000.05</v>
      </c>
      <c r="L16" s="21">
        <v>0</v>
      </c>
      <c r="M16" s="21">
        <v>349.04</v>
      </c>
      <c r="N16" s="21">
        <v>0</v>
      </c>
      <c r="O16" s="21">
        <v>0</v>
      </c>
      <c r="P16" s="21">
        <v>0.05</v>
      </c>
      <c r="Q16" s="21">
        <v>0</v>
      </c>
      <c r="R16" s="21">
        <v>0</v>
      </c>
      <c r="S16" s="21">
        <v>0</v>
      </c>
      <c r="T16" s="22">
        <v>-349.04</v>
      </c>
      <c r="U16" s="21">
        <v>0.05</v>
      </c>
      <c r="V16" s="21">
        <v>4000</v>
      </c>
    </row>
    <row r="17" spans="1:22" x14ac:dyDescent="0.25">
      <c r="A17" s="20" t="s">
        <v>37</v>
      </c>
      <c r="B17" s="44" t="s">
        <v>143</v>
      </c>
      <c r="C17" s="44" t="s">
        <v>121</v>
      </c>
      <c r="D17" s="44" t="s">
        <v>86</v>
      </c>
      <c r="E17" s="21">
        <v>4000.05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4000.05</v>
      </c>
      <c r="L17" s="21">
        <v>0</v>
      </c>
      <c r="M17" s="21">
        <v>349.04</v>
      </c>
      <c r="N17" s="21">
        <v>0</v>
      </c>
      <c r="O17" s="21">
        <v>0</v>
      </c>
      <c r="P17" s="21">
        <v>0.05</v>
      </c>
      <c r="Q17" s="21">
        <v>0</v>
      </c>
      <c r="R17" s="21">
        <v>0</v>
      </c>
      <c r="S17" s="21">
        <v>0</v>
      </c>
      <c r="T17" s="22">
        <v>-349.04</v>
      </c>
      <c r="U17" s="21">
        <v>0.05</v>
      </c>
      <c r="V17" s="21">
        <v>4000</v>
      </c>
    </row>
    <row r="18" spans="1:22" x14ac:dyDescent="0.25">
      <c r="A18" s="20" t="s">
        <v>39</v>
      </c>
      <c r="B18" s="44" t="s">
        <v>145</v>
      </c>
      <c r="C18" s="44" t="s">
        <v>122</v>
      </c>
      <c r="D18" s="44" t="s">
        <v>104</v>
      </c>
      <c r="E18" s="21">
        <v>3000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3000</v>
      </c>
      <c r="L18" s="21">
        <v>0</v>
      </c>
      <c r="M18" s="21">
        <v>76.98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2">
        <v>-76.98</v>
      </c>
      <c r="U18" s="21">
        <v>0</v>
      </c>
      <c r="V18" s="21">
        <v>3000</v>
      </c>
    </row>
    <row r="19" spans="1:22" x14ac:dyDescent="0.25">
      <c r="A19" s="20" t="s">
        <v>40</v>
      </c>
      <c r="B19" s="44" t="s">
        <v>146</v>
      </c>
      <c r="C19" s="44" t="s">
        <v>105</v>
      </c>
      <c r="D19" s="44" t="s">
        <v>86</v>
      </c>
      <c r="E19" s="21">
        <v>3900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3900</v>
      </c>
      <c r="L19" s="21">
        <v>0</v>
      </c>
      <c r="M19" s="21">
        <v>333.03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2">
        <v>-333.03</v>
      </c>
      <c r="U19" s="21">
        <v>0</v>
      </c>
      <c r="V19" s="21">
        <v>3900</v>
      </c>
    </row>
    <row r="20" spans="1:22" x14ac:dyDescent="0.25">
      <c r="A20" s="20" t="s">
        <v>41</v>
      </c>
      <c r="B20" s="44" t="s">
        <v>147</v>
      </c>
      <c r="C20" s="44" t="s">
        <v>106</v>
      </c>
      <c r="D20" s="44" t="s">
        <v>106</v>
      </c>
      <c r="E20" s="21">
        <v>2000.1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2000.1</v>
      </c>
      <c r="L20" s="22">
        <v>-71.680000000000007</v>
      </c>
      <c r="M20" s="21">
        <v>0</v>
      </c>
      <c r="N20" s="21">
        <v>0</v>
      </c>
      <c r="O20" s="21">
        <v>0</v>
      </c>
      <c r="P20" s="22">
        <v>-0.02</v>
      </c>
      <c r="Q20" s="21">
        <v>0</v>
      </c>
      <c r="R20" s="21">
        <v>0</v>
      </c>
      <c r="S20" s="21">
        <v>0</v>
      </c>
      <c r="T20" s="21">
        <v>0</v>
      </c>
      <c r="U20" s="21">
        <v>-71.7</v>
      </c>
      <c r="V20" s="21">
        <v>2071.8000000000002</v>
      </c>
    </row>
    <row r="21" spans="1:22" x14ac:dyDescent="0.25">
      <c r="A21" s="20" t="s">
        <v>42</v>
      </c>
      <c r="B21" s="44" t="s">
        <v>148</v>
      </c>
      <c r="C21" s="44" t="s">
        <v>123</v>
      </c>
      <c r="D21" s="44" t="s">
        <v>93</v>
      </c>
      <c r="E21" s="21">
        <v>4000.05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4000.05</v>
      </c>
      <c r="L21" s="21">
        <v>0</v>
      </c>
      <c r="M21" s="21">
        <v>349.04</v>
      </c>
      <c r="N21" s="21">
        <v>0</v>
      </c>
      <c r="O21" s="21">
        <v>0</v>
      </c>
      <c r="P21" s="21">
        <v>0.05</v>
      </c>
      <c r="Q21" s="21">
        <v>0</v>
      </c>
      <c r="R21" s="21">
        <v>0</v>
      </c>
      <c r="S21" s="21">
        <v>0</v>
      </c>
      <c r="T21" s="22">
        <v>-349.04</v>
      </c>
      <c r="U21" s="21">
        <v>0.05</v>
      </c>
      <c r="V21" s="21">
        <v>4000</v>
      </c>
    </row>
    <row r="22" spans="1:22" x14ac:dyDescent="0.25">
      <c r="A22" s="20" t="s">
        <v>43</v>
      </c>
      <c r="B22" s="44" t="s">
        <v>149</v>
      </c>
      <c r="C22" s="44" t="s">
        <v>107</v>
      </c>
      <c r="D22" s="44" t="s">
        <v>108</v>
      </c>
      <c r="E22" s="21">
        <v>2500.0500000000002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2500.0500000000002</v>
      </c>
      <c r="L22" s="21">
        <v>0</v>
      </c>
      <c r="M22" s="21">
        <v>7.67</v>
      </c>
      <c r="N22" s="21">
        <v>0</v>
      </c>
      <c r="O22" s="21">
        <v>0</v>
      </c>
      <c r="P22" s="21">
        <v>0.05</v>
      </c>
      <c r="Q22" s="21">
        <v>0</v>
      </c>
      <c r="R22" s="21">
        <v>0</v>
      </c>
      <c r="S22" s="21">
        <v>0</v>
      </c>
      <c r="T22" s="22">
        <v>-7.67</v>
      </c>
      <c r="U22" s="21">
        <v>0.05</v>
      </c>
      <c r="V22" s="21">
        <v>2500</v>
      </c>
    </row>
    <row r="23" spans="1:22" x14ac:dyDescent="0.25">
      <c r="A23" s="20" t="s">
        <v>44</v>
      </c>
      <c r="B23" s="44" t="s">
        <v>150</v>
      </c>
      <c r="C23" s="44" t="s">
        <v>109</v>
      </c>
      <c r="D23" s="44" t="s">
        <v>90</v>
      </c>
      <c r="E23" s="21">
        <v>1999.95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1999.95</v>
      </c>
      <c r="L23" s="22">
        <v>-71.69</v>
      </c>
      <c r="M23" s="21">
        <v>0</v>
      </c>
      <c r="N23" s="21">
        <v>0</v>
      </c>
      <c r="O23" s="21">
        <v>0</v>
      </c>
      <c r="P23" s="21">
        <v>0.04</v>
      </c>
      <c r="Q23" s="21">
        <v>0</v>
      </c>
      <c r="R23" s="21">
        <v>0</v>
      </c>
      <c r="S23" s="21">
        <v>0</v>
      </c>
      <c r="T23" s="21">
        <v>0</v>
      </c>
      <c r="U23" s="21">
        <v>-71.650000000000006</v>
      </c>
      <c r="V23" s="21">
        <v>2071.6</v>
      </c>
    </row>
    <row r="24" spans="1:22" x14ac:dyDescent="0.25">
      <c r="A24" s="20" t="s">
        <v>45</v>
      </c>
      <c r="B24" s="44" t="s">
        <v>151</v>
      </c>
      <c r="C24" s="44" t="s">
        <v>110</v>
      </c>
      <c r="D24" s="44" t="s">
        <v>124</v>
      </c>
      <c r="E24" s="21">
        <v>4000.05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4000.05</v>
      </c>
      <c r="L24" s="21">
        <v>0</v>
      </c>
      <c r="M24" s="21">
        <v>349.04</v>
      </c>
      <c r="N24" s="21">
        <v>0</v>
      </c>
      <c r="O24" s="21">
        <v>0</v>
      </c>
      <c r="P24" s="22">
        <v>-0.15</v>
      </c>
      <c r="Q24" s="21">
        <v>0</v>
      </c>
      <c r="R24" s="21">
        <v>0</v>
      </c>
      <c r="S24" s="21">
        <v>0</v>
      </c>
      <c r="T24" s="22">
        <v>-349.04</v>
      </c>
      <c r="U24" s="21">
        <v>-0.15</v>
      </c>
      <c r="V24" s="21">
        <v>4000.2</v>
      </c>
    </row>
    <row r="25" spans="1:22" x14ac:dyDescent="0.25">
      <c r="A25" s="20" t="s">
        <v>46</v>
      </c>
      <c r="B25" s="44" t="s">
        <v>152</v>
      </c>
      <c r="C25" s="44" t="s">
        <v>111</v>
      </c>
      <c r="D25" s="44" t="s">
        <v>86</v>
      </c>
      <c r="E25" s="21">
        <v>3499.95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3499.95</v>
      </c>
      <c r="L25" s="21">
        <v>0</v>
      </c>
      <c r="M25" s="21">
        <v>151.65</v>
      </c>
      <c r="N25" s="21">
        <v>0</v>
      </c>
      <c r="O25" s="21">
        <v>0</v>
      </c>
      <c r="P25" s="22">
        <v>-0.05</v>
      </c>
      <c r="Q25" s="21">
        <v>0</v>
      </c>
      <c r="R25" s="21">
        <v>0</v>
      </c>
      <c r="S25" s="21">
        <v>0</v>
      </c>
      <c r="T25" s="22">
        <v>-151.65</v>
      </c>
      <c r="U25" s="21">
        <v>-0.05</v>
      </c>
      <c r="V25" s="21">
        <v>3500</v>
      </c>
    </row>
    <row r="26" spans="1:22" x14ac:dyDescent="0.25">
      <c r="A26" s="20" t="s">
        <v>52</v>
      </c>
      <c r="B26" s="44" t="s">
        <v>157</v>
      </c>
      <c r="C26" s="44" t="s">
        <v>83</v>
      </c>
      <c r="D26" s="44" t="s">
        <v>124</v>
      </c>
      <c r="E26" s="21">
        <v>5000.1000000000004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5000.1000000000004</v>
      </c>
      <c r="L26" s="21">
        <v>0</v>
      </c>
      <c r="M26" s="21">
        <v>523.55999999999995</v>
      </c>
      <c r="N26" s="21">
        <v>0</v>
      </c>
      <c r="O26" s="21">
        <v>0</v>
      </c>
      <c r="P26" s="21">
        <v>0.1</v>
      </c>
      <c r="Q26" s="21">
        <v>0</v>
      </c>
      <c r="R26" s="21">
        <v>0</v>
      </c>
      <c r="S26" s="21">
        <v>0</v>
      </c>
      <c r="T26" s="22">
        <v>-523.55999999999995</v>
      </c>
      <c r="U26" s="21">
        <v>0.1</v>
      </c>
      <c r="V26" s="21">
        <v>5000</v>
      </c>
    </row>
    <row r="27" spans="1:22" x14ac:dyDescent="0.25">
      <c r="A27" s="20" t="s">
        <v>53</v>
      </c>
      <c r="B27" s="44" t="s">
        <v>158</v>
      </c>
      <c r="C27" s="44" t="s">
        <v>112</v>
      </c>
      <c r="D27" s="44" t="s">
        <v>113</v>
      </c>
      <c r="E27" s="21">
        <v>4000.05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4000.05</v>
      </c>
      <c r="L27" s="21">
        <v>0</v>
      </c>
      <c r="M27" s="21">
        <v>349.04</v>
      </c>
      <c r="N27" s="21">
        <v>0</v>
      </c>
      <c r="O27" s="21">
        <v>0</v>
      </c>
      <c r="P27" s="22">
        <v>-0.15</v>
      </c>
      <c r="Q27" s="21">
        <v>0</v>
      </c>
      <c r="R27" s="21">
        <v>0</v>
      </c>
      <c r="S27" s="21">
        <v>0</v>
      </c>
      <c r="T27" s="22">
        <v>-349.04</v>
      </c>
      <c r="U27" s="21">
        <v>-0.15</v>
      </c>
      <c r="V27" s="21">
        <v>4000.2</v>
      </c>
    </row>
    <row r="28" spans="1:22" x14ac:dyDescent="0.25">
      <c r="A28" s="20" t="s">
        <v>54</v>
      </c>
      <c r="B28" s="44" t="s">
        <v>159</v>
      </c>
      <c r="C28" s="44" t="s">
        <v>114</v>
      </c>
      <c r="D28" s="44" t="s">
        <v>101</v>
      </c>
      <c r="E28" s="21">
        <v>2500.0500000000002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2500.0500000000002</v>
      </c>
      <c r="L28" s="21">
        <v>0</v>
      </c>
      <c r="M28" s="21">
        <v>7.67</v>
      </c>
      <c r="N28" s="21">
        <v>0</v>
      </c>
      <c r="O28" s="21">
        <v>0</v>
      </c>
      <c r="P28" s="21">
        <v>0.05</v>
      </c>
      <c r="Q28" s="21">
        <v>0</v>
      </c>
      <c r="R28" s="21">
        <v>0</v>
      </c>
      <c r="S28" s="21">
        <v>0</v>
      </c>
      <c r="T28" s="22">
        <v>-7.67</v>
      </c>
      <c r="U28" s="21">
        <v>0.05</v>
      </c>
      <c r="V28" s="21">
        <v>2500</v>
      </c>
    </row>
    <row r="29" spans="1:22" ht="15.75" thickBot="1" x14ac:dyDescent="0.3">
      <c r="A29" s="25" t="s">
        <v>55</v>
      </c>
      <c r="B29" s="45" t="s">
        <v>162</v>
      </c>
      <c r="C29" s="45" t="s">
        <v>89</v>
      </c>
      <c r="D29" s="45" t="s">
        <v>90</v>
      </c>
      <c r="E29" s="26">
        <v>2099.9699999999998</v>
      </c>
      <c r="F29" s="21">
        <v>0</v>
      </c>
      <c r="G29" s="26">
        <v>0</v>
      </c>
      <c r="H29" s="26">
        <v>0</v>
      </c>
      <c r="I29" s="26">
        <v>0</v>
      </c>
      <c r="J29" s="26">
        <v>0</v>
      </c>
      <c r="K29" s="26">
        <v>2099.9699999999998</v>
      </c>
      <c r="L29" s="30">
        <v>-64.28</v>
      </c>
      <c r="M29" s="26">
        <v>0</v>
      </c>
      <c r="N29" s="26">
        <v>0</v>
      </c>
      <c r="O29" s="26">
        <v>0</v>
      </c>
      <c r="P29" s="26">
        <v>0.05</v>
      </c>
      <c r="Q29" s="26">
        <v>0</v>
      </c>
      <c r="R29" s="26">
        <v>0</v>
      </c>
      <c r="S29" s="26">
        <v>0</v>
      </c>
      <c r="T29" s="26">
        <v>0</v>
      </c>
      <c r="U29" s="26">
        <v>-64.23</v>
      </c>
      <c r="V29" s="26">
        <v>2164.1999999999998</v>
      </c>
    </row>
    <row r="30" spans="1:22" ht="15.75" thickBot="1" x14ac:dyDescent="0.3">
      <c r="A30" s="193" t="s">
        <v>47</v>
      </c>
      <c r="B30" s="194"/>
      <c r="C30" s="194"/>
      <c r="D30" s="195"/>
      <c r="E30" s="24">
        <v>100718.07</v>
      </c>
      <c r="F30" s="24">
        <f>SUM(F3:F29)</f>
        <v>0</v>
      </c>
      <c r="G30" s="24">
        <v>389.01</v>
      </c>
      <c r="H30" s="24">
        <v>3703</v>
      </c>
      <c r="I30" s="24">
        <v>2017.8</v>
      </c>
      <c r="J30" s="24">
        <v>585</v>
      </c>
      <c r="K30" s="24">
        <v>107412.88</v>
      </c>
      <c r="L30" s="24">
        <v>-207.65</v>
      </c>
      <c r="M30" s="24">
        <v>8894.26</v>
      </c>
      <c r="N30" s="24">
        <v>242.18</v>
      </c>
      <c r="O30" s="24">
        <v>4275</v>
      </c>
      <c r="P30" s="24">
        <v>0.17</v>
      </c>
      <c r="Q30" s="24">
        <v>1331.96</v>
      </c>
      <c r="R30" s="24">
        <v>726.52</v>
      </c>
      <c r="S30" s="24">
        <v>322.89999999999998</v>
      </c>
      <c r="T30" s="24">
        <v>-8894.26</v>
      </c>
      <c r="U30" s="24">
        <v>6691.08</v>
      </c>
      <c r="V30" s="24">
        <v>100721.8</v>
      </c>
    </row>
    <row r="31" spans="1:22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67"/>
      <c r="L31" s="2"/>
      <c r="M31" s="2"/>
      <c r="N31" s="2"/>
      <c r="O31" s="2"/>
      <c r="P31" s="2"/>
      <c r="Q31" s="2"/>
      <c r="R31" s="2"/>
      <c r="S31" s="2"/>
      <c r="T31" s="2"/>
      <c r="U31" s="67"/>
    </row>
    <row r="32" spans="1:22" ht="36.75" customHeight="1" thickBot="1" x14ac:dyDescent="0.3">
      <c r="A32" s="188" t="s">
        <v>187</v>
      </c>
      <c r="B32" s="188"/>
      <c r="C32" s="188"/>
      <c r="D32" s="188"/>
      <c r="E32" s="188"/>
      <c r="F32" s="188"/>
      <c r="G32" s="188"/>
      <c r="H32" s="188"/>
      <c r="I32" s="188"/>
      <c r="J32" s="188" t="s">
        <v>188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</row>
    <row r="33" spans="1:22" ht="24" thickBot="1" x14ac:dyDescent="0.3">
      <c r="A33" s="31" t="s">
        <v>0</v>
      </c>
      <c r="B33" s="23" t="s">
        <v>1</v>
      </c>
      <c r="C33" s="23" t="s">
        <v>79</v>
      </c>
      <c r="D33" s="23" t="s">
        <v>80</v>
      </c>
      <c r="E33" s="23" t="s">
        <v>2</v>
      </c>
      <c r="F33" s="23" t="s">
        <v>56</v>
      </c>
      <c r="G33" s="23" t="s">
        <v>3</v>
      </c>
      <c r="H33" s="23" t="s">
        <v>4</v>
      </c>
      <c r="I33" s="23" t="s">
        <v>5</v>
      </c>
      <c r="J33" s="23" t="s">
        <v>6</v>
      </c>
      <c r="K33" s="32" t="s">
        <v>7</v>
      </c>
      <c r="L33" s="23" t="s">
        <v>8</v>
      </c>
      <c r="M33" s="23" t="s">
        <v>9</v>
      </c>
      <c r="N33" s="23" t="s">
        <v>10</v>
      </c>
      <c r="O33" s="23" t="s">
        <v>11</v>
      </c>
      <c r="P33" s="23" t="s">
        <v>180</v>
      </c>
      <c r="Q33" s="23" t="s">
        <v>13</v>
      </c>
      <c r="R33" s="23" t="s">
        <v>14</v>
      </c>
      <c r="S33" s="23" t="s">
        <v>50</v>
      </c>
      <c r="T33" s="23" t="s">
        <v>17</v>
      </c>
      <c r="U33" s="32" t="s">
        <v>18</v>
      </c>
      <c r="V33" s="33" t="s">
        <v>19</v>
      </c>
    </row>
    <row r="34" spans="1:22" x14ac:dyDescent="0.25">
      <c r="A34" s="40" t="s">
        <v>20</v>
      </c>
      <c r="B34" s="46" t="s">
        <v>126</v>
      </c>
      <c r="C34" s="41" t="s">
        <v>81</v>
      </c>
      <c r="D34" s="41" t="s">
        <v>82</v>
      </c>
      <c r="E34" s="42">
        <v>4767.1499999999996</v>
      </c>
      <c r="F34" s="42">
        <v>0</v>
      </c>
      <c r="G34" s="42">
        <v>95.34</v>
      </c>
      <c r="H34" s="42">
        <v>529</v>
      </c>
      <c r="I34" s="42">
        <v>379.09</v>
      </c>
      <c r="J34" s="42">
        <v>0</v>
      </c>
      <c r="K34" s="42">
        <v>5770.58</v>
      </c>
      <c r="L34" s="42">
        <v>0</v>
      </c>
      <c r="M34" s="42">
        <v>685.33</v>
      </c>
      <c r="N34" s="42">
        <v>47.67</v>
      </c>
      <c r="O34" s="42">
        <v>0</v>
      </c>
      <c r="P34" s="43">
        <v>-0.05</v>
      </c>
      <c r="Q34" s="42">
        <v>262.19</v>
      </c>
      <c r="R34" s="42">
        <v>143.01</v>
      </c>
      <c r="S34" s="42">
        <v>63.56</v>
      </c>
      <c r="T34" s="43">
        <v>-685.33</v>
      </c>
      <c r="U34" s="56">
        <f>SUM(L34:T34)</f>
        <v>516.38</v>
      </c>
      <c r="V34" s="42">
        <v>5254.2</v>
      </c>
    </row>
    <row r="35" spans="1:22" x14ac:dyDescent="0.25">
      <c r="A35" s="20" t="s">
        <v>21</v>
      </c>
      <c r="B35" s="47" t="s">
        <v>127</v>
      </c>
      <c r="C35" s="44" t="s">
        <v>83</v>
      </c>
      <c r="D35" s="44" t="s">
        <v>82</v>
      </c>
      <c r="E35" s="21">
        <v>4407.1499999999996</v>
      </c>
      <c r="F35" s="21">
        <v>0</v>
      </c>
      <c r="G35" s="21">
        <v>88.14</v>
      </c>
      <c r="H35" s="21">
        <v>529</v>
      </c>
      <c r="I35" s="21">
        <v>379.09</v>
      </c>
      <c r="J35" s="21">
        <v>65</v>
      </c>
      <c r="K35" s="21">
        <v>5468.38</v>
      </c>
      <c r="L35" s="21">
        <v>0</v>
      </c>
      <c r="M35" s="21">
        <v>620.78</v>
      </c>
      <c r="N35" s="21">
        <v>44.07</v>
      </c>
      <c r="O35" s="21">
        <v>850</v>
      </c>
      <c r="P35" s="22">
        <v>-0.05</v>
      </c>
      <c r="Q35" s="21">
        <v>242.39</v>
      </c>
      <c r="R35" s="21">
        <v>132.21</v>
      </c>
      <c r="S35" s="21">
        <v>58.76</v>
      </c>
      <c r="T35" s="22">
        <v>-620.78</v>
      </c>
      <c r="U35" s="56">
        <f t="shared" ref="U35:U61" si="0">SUM(L35:T35)</f>
        <v>1327.38</v>
      </c>
      <c r="V35" s="21">
        <v>4141</v>
      </c>
    </row>
    <row r="36" spans="1:22" x14ac:dyDescent="0.25">
      <c r="A36" s="20" t="s">
        <v>22</v>
      </c>
      <c r="B36" s="47" t="s">
        <v>128</v>
      </c>
      <c r="C36" s="44" t="s">
        <v>84</v>
      </c>
      <c r="D36" s="44" t="s">
        <v>82</v>
      </c>
      <c r="E36" s="21">
        <v>3047.7</v>
      </c>
      <c r="F36" s="21">
        <v>0</v>
      </c>
      <c r="G36" s="21">
        <v>60.95</v>
      </c>
      <c r="H36" s="21">
        <v>529</v>
      </c>
      <c r="I36" s="21">
        <v>288.26</v>
      </c>
      <c r="J36" s="21">
        <v>0</v>
      </c>
      <c r="K36" s="21">
        <v>3925.91</v>
      </c>
      <c r="L36" s="21">
        <v>0</v>
      </c>
      <c r="M36" s="21">
        <v>337.18</v>
      </c>
      <c r="N36" s="21">
        <v>30.48</v>
      </c>
      <c r="O36" s="21">
        <v>1255</v>
      </c>
      <c r="P36" s="22">
        <v>-0.06</v>
      </c>
      <c r="Q36" s="21">
        <v>167.62</v>
      </c>
      <c r="R36" s="21">
        <v>91.43</v>
      </c>
      <c r="S36" s="21">
        <v>40.64</v>
      </c>
      <c r="T36" s="22">
        <v>-337.18</v>
      </c>
      <c r="U36" s="56">
        <f t="shared" si="0"/>
        <v>1585.1100000000004</v>
      </c>
      <c r="V36" s="21">
        <v>2340.8000000000002</v>
      </c>
    </row>
    <row r="37" spans="1:22" x14ac:dyDescent="0.25">
      <c r="A37" s="20" t="s">
        <v>23</v>
      </c>
      <c r="B37" s="47" t="s">
        <v>129</v>
      </c>
      <c r="C37" s="44" t="s">
        <v>85</v>
      </c>
      <c r="D37" s="44" t="s">
        <v>86</v>
      </c>
      <c r="E37" s="21">
        <v>3173.4</v>
      </c>
      <c r="F37" s="21">
        <v>0</v>
      </c>
      <c r="G37" s="21">
        <v>63.47</v>
      </c>
      <c r="H37" s="21">
        <v>529</v>
      </c>
      <c r="I37" s="21">
        <v>288.26</v>
      </c>
      <c r="J37" s="21">
        <v>105</v>
      </c>
      <c r="K37" s="21">
        <v>4159.13</v>
      </c>
      <c r="L37" s="21">
        <v>0</v>
      </c>
      <c r="M37" s="21">
        <v>374.49</v>
      </c>
      <c r="N37" s="21">
        <v>31.73</v>
      </c>
      <c r="O37" s="21">
        <v>0</v>
      </c>
      <c r="P37" s="22">
        <v>-0.05</v>
      </c>
      <c r="Q37" s="21">
        <v>174.54</v>
      </c>
      <c r="R37" s="21">
        <v>95.2</v>
      </c>
      <c r="S37" s="21">
        <v>42.31</v>
      </c>
      <c r="T37" s="22">
        <v>-374.49</v>
      </c>
      <c r="U37" s="56">
        <f t="shared" si="0"/>
        <v>343.73</v>
      </c>
      <c r="V37" s="21">
        <v>3815.4</v>
      </c>
    </row>
    <row r="38" spans="1:22" x14ac:dyDescent="0.25">
      <c r="A38" s="20" t="s">
        <v>24</v>
      </c>
      <c r="B38" s="47" t="s">
        <v>130</v>
      </c>
      <c r="C38" s="44" t="s">
        <v>87</v>
      </c>
      <c r="D38" s="44" t="s">
        <v>86</v>
      </c>
      <c r="E38" s="21">
        <v>3589.5</v>
      </c>
      <c r="F38" s="21">
        <v>0</v>
      </c>
      <c r="G38" s="21">
        <v>71.790000000000006</v>
      </c>
      <c r="H38" s="21">
        <v>529</v>
      </c>
      <c r="I38" s="21">
        <v>288.26</v>
      </c>
      <c r="J38" s="21">
        <v>0</v>
      </c>
      <c r="K38" s="21">
        <v>4478.55</v>
      </c>
      <c r="L38" s="21">
        <v>0</v>
      </c>
      <c r="M38" s="21">
        <v>430.1</v>
      </c>
      <c r="N38" s="21">
        <v>35.9</v>
      </c>
      <c r="O38" s="21">
        <v>1210</v>
      </c>
      <c r="P38" s="21">
        <v>0.08</v>
      </c>
      <c r="Q38" s="21">
        <v>197.42</v>
      </c>
      <c r="R38" s="21">
        <v>107.69</v>
      </c>
      <c r="S38" s="21">
        <v>47.86</v>
      </c>
      <c r="T38" s="22">
        <v>-430.1</v>
      </c>
      <c r="U38" s="56">
        <f t="shared" si="0"/>
        <v>1598.9499999999998</v>
      </c>
      <c r="V38" s="21">
        <v>2879.6</v>
      </c>
    </row>
    <row r="39" spans="1:22" x14ac:dyDescent="0.25">
      <c r="A39" s="20" t="s">
        <v>25</v>
      </c>
      <c r="B39" s="47" t="s">
        <v>131</v>
      </c>
      <c r="C39" s="44" t="s">
        <v>87</v>
      </c>
      <c r="D39" s="44" t="s">
        <v>86</v>
      </c>
      <c r="E39" s="21">
        <v>3070.8</v>
      </c>
      <c r="F39" s="21">
        <v>0</v>
      </c>
      <c r="G39" s="21">
        <v>61.42</v>
      </c>
      <c r="H39" s="21">
        <v>529</v>
      </c>
      <c r="I39" s="21">
        <v>197.42</v>
      </c>
      <c r="J39" s="21">
        <v>90</v>
      </c>
      <c r="K39" s="21">
        <v>3948.64</v>
      </c>
      <c r="L39" s="21">
        <v>0</v>
      </c>
      <c r="M39" s="21">
        <v>340.81</v>
      </c>
      <c r="N39" s="21">
        <v>30.71</v>
      </c>
      <c r="O39" s="21">
        <v>960</v>
      </c>
      <c r="P39" s="22">
        <v>-0.02</v>
      </c>
      <c r="Q39" s="21">
        <v>168.89</v>
      </c>
      <c r="R39" s="21">
        <v>92.12</v>
      </c>
      <c r="S39" s="21">
        <v>40.94</v>
      </c>
      <c r="T39" s="22">
        <v>-340.81</v>
      </c>
      <c r="U39" s="56">
        <f t="shared" si="0"/>
        <v>1292.6399999999999</v>
      </c>
      <c r="V39" s="21">
        <v>2656</v>
      </c>
    </row>
    <row r="40" spans="1:22" x14ac:dyDescent="0.25">
      <c r="A40" s="20" t="s">
        <v>26</v>
      </c>
      <c r="B40" s="47" t="s">
        <v>132</v>
      </c>
      <c r="C40" s="44" t="s">
        <v>120</v>
      </c>
      <c r="D40" s="44" t="s">
        <v>88</v>
      </c>
      <c r="E40" s="21">
        <v>2161.9499999999998</v>
      </c>
      <c r="F40" s="21">
        <v>500</v>
      </c>
      <c r="G40" s="21">
        <v>43.24</v>
      </c>
      <c r="H40" s="21">
        <v>529</v>
      </c>
      <c r="I40" s="21">
        <v>197.42</v>
      </c>
      <c r="J40" s="21">
        <v>325</v>
      </c>
      <c r="K40" s="21">
        <v>3756.61</v>
      </c>
      <c r="L40" s="21">
        <v>0</v>
      </c>
      <c r="M40" s="21">
        <v>310.08999999999997</v>
      </c>
      <c r="N40" s="21">
        <v>21.62</v>
      </c>
      <c r="O40" s="21">
        <v>0</v>
      </c>
      <c r="P40" s="22">
        <v>-0.01</v>
      </c>
      <c r="Q40" s="21">
        <v>118.91</v>
      </c>
      <c r="R40" s="21">
        <v>64.86</v>
      </c>
      <c r="S40" s="21">
        <v>28.83</v>
      </c>
      <c r="T40" s="22">
        <v>-310.08999999999997</v>
      </c>
      <c r="U40" s="56">
        <f t="shared" si="0"/>
        <v>234.21000000000009</v>
      </c>
      <c r="V40" s="21">
        <v>3522.4</v>
      </c>
    </row>
    <row r="41" spans="1:22" x14ac:dyDescent="0.25">
      <c r="A41" s="20" t="s">
        <v>27</v>
      </c>
      <c r="B41" s="47" t="s">
        <v>133</v>
      </c>
      <c r="C41" s="44" t="s">
        <v>89</v>
      </c>
      <c r="D41" s="44" t="s">
        <v>90</v>
      </c>
      <c r="E41" s="21">
        <v>3499.95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3499.95</v>
      </c>
      <c r="L41" s="21">
        <v>0</v>
      </c>
      <c r="M41" s="21">
        <v>151.65</v>
      </c>
      <c r="N41" s="21">
        <v>0</v>
      </c>
      <c r="O41" s="21">
        <v>0</v>
      </c>
      <c r="P41" s="22">
        <v>-0.05</v>
      </c>
      <c r="Q41" s="21">
        <v>0</v>
      </c>
      <c r="R41" s="21">
        <v>0</v>
      </c>
      <c r="S41" s="21">
        <v>0</v>
      </c>
      <c r="T41" s="22">
        <v>-151.65</v>
      </c>
      <c r="U41" s="56">
        <f t="shared" si="0"/>
        <v>-5.0000000000011369E-2</v>
      </c>
      <c r="V41" s="21">
        <v>3500</v>
      </c>
    </row>
    <row r="42" spans="1:22" x14ac:dyDescent="0.25">
      <c r="A42" s="20" t="s">
        <v>28</v>
      </c>
      <c r="B42" s="44" t="s">
        <v>134</v>
      </c>
      <c r="C42" s="44" t="s">
        <v>91</v>
      </c>
      <c r="D42" s="44" t="s">
        <v>86</v>
      </c>
      <c r="E42" s="21">
        <v>3500.1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3500.1</v>
      </c>
      <c r="L42" s="21">
        <v>0</v>
      </c>
      <c r="M42" s="21">
        <v>151.66999999999999</v>
      </c>
      <c r="N42" s="21">
        <v>0</v>
      </c>
      <c r="O42" s="21">
        <v>0</v>
      </c>
      <c r="P42" s="22">
        <v>-0.1</v>
      </c>
      <c r="Q42" s="21">
        <v>0</v>
      </c>
      <c r="R42" s="21">
        <v>0</v>
      </c>
      <c r="S42" s="21">
        <v>0</v>
      </c>
      <c r="T42" s="22">
        <v>-151.66999999999999</v>
      </c>
      <c r="U42" s="56">
        <f t="shared" si="0"/>
        <v>-9.9999999999994316E-2</v>
      </c>
      <c r="V42" s="21">
        <v>3500.2</v>
      </c>
    </row>
    <row r="43" spans="1:22" x14ac:dyDescent="0.25">
      <c r="A43" s="20" t="s">
        <v>29</v>
      </c>
      <c r="B43" s="44" t="s">
        <v>135</v>
      </c>
      <c r="C43" s="44" t="s">
        <v>92</v>
      </c>
      <c r="D43" s="44" t="s">
        <v>93</v>
      </c>
      <c r="E43" s="21">
        <v>2500.0500000000002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2500.0500000000002</v>
      </c>
      <c r="L43" s="21">
        <v>0</v>
      </c>
      <c r="M43" s="21">
        <v>7.67</v>
      </c>
      <c r="N43" s="21">
        <v>0</v>
      </c>
      <c r="O43" s="21">
        <v>0</v>
      </c>
      <c r="P43" s="21">
        <v>0.05</v>
      </c>
      <c r="Q43" s="21">
        <v>0</v>
      </c>
      <c r="R43" s="21">
        <v>0</v>
      </c>
      <c r="S43" s="21">
        <v>0</v>
      </c>
      <c r="T43" s="22">
        <v>-7.67</v>
      </c>
      <c r="U43" s="56">
        <f t="shared" si="0"/>
        <v>4.9999999999999822E-2</v>
      </c>
      <c r="V43" s="21">
        <v>2500</v>
      </c>
    </row>
    <row r="44" spans="1:22" x14ac:dyDescent="0.25">
      <c r="A44" s="20" t="s">
        <v>30</v>
      </c>
      <c r="B44" s="44" t="s">
        <v>136</v>
      </c>
      <c r="C44" s="44" t="s">
        <v>94</v>
      </c>
      <c r="D44" s="44" t="s">
        <v>95</v>
      </c>
      <c r="E44" s="21">
        <v>3000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3000</v>
      </c>
      <c r="L44" s="21">
        <v>0</v>
      </c>
      <c r="M44" s="21">
        <v>76.98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2">
        <v>-76.98</v>
      </c>
      <c r="U44" s="56">
        <f t="shared" si="0"/>
        <v>0</v>
      </c>
      <c r="V44" s="21">
        <v>3000</v>
      </c>
    </row>
    <row r="45" spans="1:22" x14ac:dyDescent="0.25">
      <c r="A45" s="20" t="s">
        <v>31</v>
      </c>
      <c r="B45" s="44" t="s">
        <v>137</v>
      </c>
      <c r="C45" s="44" t="s">
        <v>96</v>
      </c>
      <c r="D45" s="44" t="s">
        <v>97</v>
      </c>
      <c r="E45" s="21">
        <v>15000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15000</v>
      </c>
      <c r="L45" s="21">
        <v>0</v>
      </c>
      <c r="M45" s="21">
        <v>2759.37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2">
        <v>-2759.37</v>
      </c>
      <c r="U45" s="56">
        <f t="shared" si="0"/>
        <v>0</v>
      </c>
      <c r="V45" s="21">
        <v>15000</v>
      </c>
    </row>
    <row r="46" spans="1:22" x14ac:dyDescent="0.25">
      <c r="A46" s="20" t="s">
        <v>34</v>
      </c>
      <c r="B46" s="44" t="s">
        <v>140</v>
      </c>
      <c r="C46" s="44" t="s">
        <v>100</v>
      </c>
      <c r="D46" s="44" t="s">
        <v>88</v>
      </c>
      <c r="E46" s="21">
        <v>2499.9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2499.9</v>
      </c>
      <c r="L46" s="21">
        <v>0</v>
      </c>
      <c r="M46" s="21">
        <v>7.65</v>
      </c>
      <c r="N46" s="21">
        <v>0</v>
      </c>
      <c r="O46" s="21">
        <v>0</v>
      </c>
      <c r="P46" s="21">
        <v>0.1</v>
      </c>
      <c r="Q46" s="21">
        <v>0</v>
      </c>
      <c r="R46" s="21">
        <v>0</v>
      </c>
      <c r="S46" s="21">
        <v>0</v>
      </c>
      <c r="T46" s="22">
        <v>-7.65</v>
      </c>
      <c r="U46" s="56">
        <f t="shared" si="0"/>
        <v>9.9999999999999645E-2</v>
      </c>
      <c r="V46" s="21">
        <v>2499.8000000000002</v>
      </c>
    </row>
    <row r="47" spans="1:22" x14ac:dyDescent="0.25">
      <c r="A47" s="20" t="s">
        <v>36</v>
      </c>
      <c r="B47" s="44" t="s">
        <v>142</v>
      </c>
      <c r="C47" s="44" t="s">
        <v>102</v>
      </c>
      <c r="D47" s="44" t="s">
        <v>103</v>
      </c>
      <c r="E47" s="21">
        <v>4000.05</v>
      </c>
      <c r="F47" s="21">
        <v>500</v>
      </c>
      <c r="G47" s="21">
        <v>0</v>
      </c>
      <c r="H47" s="21">
        <v>0</v>
      </c>
      <c r="I47" s="21">
        <v>0</v>
      </c>
      <c r="J47" s="21">
        <v>0</v>
      </c>
      <c r="K47" s="21">
        <v>4500.05</v>
      </c>
      <c r="L47" s="21">
        <v>0</v>
      </c>
      <c r="M47" s="21">
        <v>433.95</v>
      </c>
      <c r="N47" s="21">
        <v>0</v>
      </c>
      <c r="O47" s="21">
        <v>0</v>
      </c>
      <c r="P47" s="21">
        <v>0.05</v>
      </c>
      <c r="Q47" s="21">
        <v>0</v>
      </c>
      <c r="R47" s="21">
        <v>0</v>
      </c>
      <c r="S47" s="21">
        <v>0</v>
      </c>
      <c r="T47" s="22">
        <v>-433.95</v>
      </c>
      <c r="U47" s="56">
        <f t="shared" si="0"/>
        <v>5.0000000000011369E-2</v>
      </c>
      <c r="V47" s="21">
        <v>4500</v>
      </c>
    </row>
    <row r="48" spans="1:22" x14ac:dyDescent="0.25">
      <c r="A48" s="20" t="s">
        <v>37</v>
      </c>
      <c r="B48" s="44" t="s">
        <v>143</v>
      </c>
      <c r="C48" s="44" t="s">
        <v>121</v>
      </c>
      <c r="D48" s="44" t="s">
        <v>86</v>
      </c>
      <c r="E48" s="21">
        <v>4000.05</v>
      </c>
      <c r="F48" s="21">
        <v>500</v>
      </c>
      <c r="G48" s="21">
        <v>0</v>
      </c>
      <c r="H48" s="21">
        <v>0</v>
      </c>
      <c r="I48" s="21">
        <v>0</v>
      </c>
      <c r="J48" s="21">
        <v>0</v>
      </c>
      <c r="K48" s="21">
        <v>4500.05</v>
      </c>
      <c r="L48" s="21">
        <v>0</v>
      </c>
      <c r="M48" s="21">
        <v>433.95</v>
      </c>
      <c r="N48" s="21">
        <v>0</v>
      </c>
      <c r="O48" s="21">
        <v>0</v>
      </c>
      <c r="P48" s="21">
        <v>0.05</v>
      </c>
      <c r="Q48" s="21">
        <v>0</v>
      </c>
      <c r="R48" s="21">
        <v>0</v>
      </c>
      <c r="S48" s="21">
        <v>0</v>
      </c>
      <c r="T48" s="22">
        <v>-433.95</v>
      </c>
      <c r="U48" s="56">
        <f t="shared" si="0"/>
        <v>5.0000000000011369E-2</v>
      </c>
      <c r="V48" s="21">
        <v>4500</v>
      </c>
    </row>
    <row r="49" spans="1:22" x14ac:dyDescent="0.25">
      <c r="A49" s="20" t="s">
        <v>39</v>
      </c>
      <c r="B49" s="44" t="s">
        <v>145</v>
      </c>
      <c r="C49" s="44" t="s">
        <v>122</v>
      </c>
      <c r="D49" s="44" t="s">
        <v>104</v>
      </c>
      <c r="E49" s="21">
        <v>3000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3000</v>
      </c>
      <c r="L49" s="21">
        <v>0</v>
      </c>
      <c r="M49" s="21">
        <v>76.98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2">
        <v>-76.98</v>
      </c>
      <c r="U49" s="56">
        <f t="shared" si="0"/>
        <v>0</v>
      </c>
      <c r="V49" s="21">
        <v>3000</v>
      </c>
    </row>
    <row r="50" spans="1:22" x14ac:dyDescent="0.25">
      <c r="A50" s="20" t="s">
        <v>40</v>
      </c>
      <c r="B50" s="44" t="s">
        <v>146</v>
      </c>
      <c r="C50" s="44" t="s">
        <v>105</v>
      </c>
      <c r="D50" s="44" t="s">
        <v>86</v>
      </c>
      <c r="E50" s="21">
        <v>3900</v>
      </c>
      <c r="F50" s="21">
        <v>500</v>
      </c>
      <c r="G50" s="21">
        <v>0</v>
      </c>
      <c r="H50" s="21">
        <v>0</v>
      </c>
      <c r="I50" s="21">
        <v>0</v>
      </c>
      <c r="J50" s="21">
        <v>0</v>
      </c>
      <c r="K50" s="21">
        <v>4400</v>
      </c>
      <c r="L50" s="21">
        <v>0</v>
      </c>
      <c r="M50" s="21">
        <v>416.02</v>
      </c>
      <c r="N50" s="21">
        <v>0</v>
      </c>
      <c r="O50" s="21">
        <v>2270</v>
      </c>
      <c r="P50" s="21">
        <v>0</v>
      </c>
      <c r="Q50" s="21">
        <v>0</v>
      </c>
      <c r="R50" s="21">
        <v>0</v>
      </c>
      <c r="S50" s="21">
        <v>0</v>
      </c>
      <c r="T50" s="22">
        <v>-416.02</v>
      </c>
      <c r="U50" s="56">
        <f t="shared" si="0"/>
        <v>2270</v>
      </c>
      <c r="V50" s="21">
        <v>2130</v>
      </c>
    </row>
    <row r="51" spans="1:22" x14ac:dyDescent="0.25">
      <c r="A51" s="20" t="s">
        <v>41</v>
      </c>
      <c r="B51" s="44" t="s">
        <v>147</v>
      </c>
      <c r="C51" s="44" t="s">
        <v>106</v>
      </c>
      <c r="D51" s="44" t="s">
        <v>106</v>
      </c>
      <c r="E51" s="21">
        <v>2000.1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2000.1</v>
      </c>
      <c r="L51" s="22">
        <v>-71.680000000000007</v>
      </c>
      <c r="M51" s="21">
        <v>0</v>
      </c>
      <c r="N51" s="21">
        <v>0</v>
      </c>
      <c r="O51" s="21">
        <v>0</v>
      </c>
      <c r="P51" s="21">
        <v>0.18</v>
      </c>
      <c r="Q51" s="21">
        <v>0</v>
      </c>
      <c r="R51" s="21">
        <v>0</v>
      </c>
      <c r="S51" s="21">
        <v>0</v>
      </c>
      <c r="T51" s="21">
        <v>0</v>
      </c>
      <c r="U51" s="56">
        <f t="shared" si="0"/>
        <v>-71.5</v>
      </c>
      <c r="V51" s="21">
        <v>2071.6</v>
      </c>
    </row>
    <row r="52" spans="1:22" x14ac:dyDescent="0.25">
      <c r="A52" s="20" t="s">
        <v>42</v>
      </c>
      <c r="B52" s="44" t="s">
        <v>148</v>
      </c>
      <c r="C52" s="44" t="s">
        <v>123</v>
      </c>
      <c r="D52" s="44" t="s">
        <v>93</v>
      </c>
      <c r="E52" s="21">
        <v>4000.05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4000.05</v>
      </c>
      <c r="L52" s="21">
        <v>0</v>
      </c>
      <c r="M52" s="21">
        <v>349.04</v>
      </c>
      <c r="N52" s="21">
        <v>0</v>
      </c>
      <c r="O52" s="21">
        <v>0</v>
      </c>
      <c r="P52" s="21">
        <v>0.05</v>
      </c>
      <c r="Q52" s="21">
        <v>0</v>
      </c>
      <c r="R52" s="21">
        <v>0</v>
      </c>
      <c r="S52" s="21">
        <v>0</v>
      </c>
      <c r="T52" s="22">
        <v>-349.04</v>
      </c>
      <c r="U52" s="56">
        <f t="shared" si="0"/>
        <v>5.0000000000011369E-2</v>
      </c>
      <c r="V52" s="21">
        <v>4000</v>
      </c>
    </row>
    <row r="53" spans="1:22" x14ac:dyDescent="0.25">
      <c r="A53" s="20" t="s">
        <v>43</v>
      </c>
      <c r="B53" s="44" t="s">
        <v>149</v>
      </c>
      <c r="C53" s="44" t="s">
        <v>107</v>
      </c>
      <c r="D53" s="44" t="s">
        <v>108</v>
      </c>
      <c r="E53" s="21">
        <v>2500.0500000000002</v>
      </c>
      <c r="F53" s="21">
        <v>500</v>
      </c>
      <c r="G53" s="21">
        <v>0</v>
      </c>
      <c r="H53" s="21">
        <v>0</v>
      </c>
      <c r="I53" s="21">
        <v>0</v>
      </c>
      <c r="J53" s="21">
        <v>0</v>
      </c>
      <c r="K53" s="21">
        <v>3000.05</v>
      </c>
      <c r="L53" s="21">
        <v>0</v>
      </c>
      <c r="M53" s="21">
        <v>76.989999999999995</v>
      </c>
      <c r="N53" s="21">
        <v>0</v>
      </c>
      <c r="O53" s="21">
        <v>0</v>
      </c>
      <c r="P53" s="21">
        <v>0.05</v>
      </c>
      <c r="Q53" s="21">
        <v>0</v>
      </c>
      <c r="R53" s="21">
        <v>0</v>
      </c>
      <c r="S53" s="21">
        <v>0</v>
      </c>
      <c r="T53" s="22">
        <v>-76.989999999999995</v>
      </c>
      <c r="U53" s="56">
        <f t="shared" si="0"/>
        <v>4.9999999999997158E-2</v>
      </c>
      <c r="V53" s="21">
        <v>3000</v>
      </c>
    </row>
    <row r="54" spans="1:22" x14ac:dyDescent="0.25">
      <c r="A54" s="20" t="s">
        <v>44</v>
      </c>
      <c r="B54" s="44" t="s">
        <v>150</v>
      </c>
      <c r="C54" s="44" t="s">
        <v>109</v>
      </c>
      <c r="D54" s="44" t="s">
        <v>90</v>
      </c>
      <c r="E54" s="21">
        <v>1999.95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1999.95</v>
      </c>
      <c r="L54" s="22">
        <v>-71.69</v>
      </c>
      <c r="M54" s="21">
        <v>0</v>
      </c>
      <c r="N54" s="21">
        <v>0</v>
      </c>
      <c r="O54" s="21">
        <v>0</v>
      </c>
      <c r="P54" s="21">
        <v>0.04</v>
      </c>
      <c r="Q54" s="21">
        <v>0</v>
      </c>
      <c r="R54" s="21">
        <v>0</v>
      </c>
      <c r="S54" s="21">
        <v>0</v>
      </c>
      <c r="T54" s="21">
        <v>0</v>
      </c>
      <c r="U54" s="56">
        <f t="shared" si="0"/>
        <v>-71.649999999999991</v>
      </c>
      <c r="V54" s="21">
        <v>2071.6</v>
      </c>
    </row>
    <row r="55" spans="1:22" x14ac:dyDescent="0.25">
      <c r="A55" s="20" t="s">
        <v>45</v>
      </c>
      <c r="B55" s="44" t="s">
        <v>151</v>
      </c>
      <c r="C55" s="44" t="s">
        <v>110</v>
      </c>
      <c r="D55" s="44" t="s">
        <v>124</v>
      </c>
      <c r="E55" s="21">
        <v>4000.05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4000.05</v>
      </c>
      <c r="L55" s="21">
        <v>0</v>
      </c>
      <c r="M55" s="21">
        <v>349.04</v>
      </c>
      <c r="N55" s="21">
        <v>0</v>
      </c>
      <c r="O55" s="21">
        <v>0</v>
      </c>
      <c r="P55" s="21">
        <v>0.05</v>
      </c>
      <c r="Q55" s="21">
        <v>0</v>
      </c>
      <c r="R55" s="21">
        <v>0</v>
      </c>
      <c r="S55" s="21">
        <v>0</v>
      </c>
      <c r="T55" s="22">
        <v>-349.04</v>
      </c>
      <c r="U55" s="56">
        <f t="shared" si="0"/>
        <v>5.0000000000011369E-2</v>
      </c>
      <c r="V55" s="21">
        <v>4000</v>
      </c>
    </row>
    <row r="56" spans="1:22" x14ac:dyDescent="0.25">
      <c r="A56" s="20" t="s">
        <v>46</v>
      </c>
      <c r="B56" s="44" t="s">
        <v>152</v>
      </c>
      <c r="C56" s="44" t="s">
        <v>111</v>
      </c>
      <c r="D56" s="44" t="s">
        <v>86</v>
      </c>
      <c r="E56" s="21">
        <v>3499.95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3499.95</v>
      </c>
      <c r="L56" s="21">
        <v>0</v>
      </c>
      <c r="M56" s="21">
        <v>151.65</v>
      </c>
      <c r="N56" s="21">
        <v>0</v>
      </c>
      <c r="O56" s="21">
        <v>0</v>
      </c>
      <c r="P56" s="22">
        <v>-0.05</v>
      </c>
      <c r="Q56" s="21">
        <v>0</v>
      </c>
      <c r="R56" s="21">
        <v>0</v>
      </c>
      <c r="S56" s="21">
        <v>0</v>
      </c>
      <c r="T56" s="22">
        <v>-151.65</v>
      </c>
      <c r="U56" s="56">
        <f t="shared" si="0"/>
        <v>-5.0000000000011369E-2</v>
      </c>
      <c r="V56" s="21">
        <v>3500</v>
      </c>
    </row>
    <row r="57" spans="1:22" x14ac:dyDescent="0.25">
      <c r="A57" s="20" t="s">
        <v>52</v>
      </c>
      <c r="B57" s="44" t="s">
        <v>157</v>
      </c>
      <c r="C57" s="44" t="s">
        <v>83</v>
      </c>
      <c r="D57" s="44" t="s">
        <v>124</v>
      </c>
      <c r="E57" s="21">
        <v>5000.1000000000004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5000.1000000000004</v>
      </c>
      <c r="L57" s="21">
        <v>0</v>
      </c>
      <c r="M57" s="21">
        <v>523.55999999999995</v>
      </c>
      <c r="N57" s="21">
        <v>0</v>
      </c>
      <c r="O57" s="21">
        <v>0</v>
      </c>
      <c r="P57" s="22">
        <v>-0.1</v>
      </c>
      <c r="Q57" s="21">
        <v>0</v>
      </c>
      <c r="R57" s="21">
        <v>0</v>
      </c>
      <c r="S57" s="21">
        <v>0</v>
      </c>
      <c r="T57" s="22">
        <v>-523.55999999999995</v>
      </c>
      <c r="U57" s="56">
        <f t="shared" si="0"/>
        <v>-0.10000000000002274</v>
      </c>
      <c r="V57" s="21">
        <v>5000.2</v>
      </c>
    </row>
    <row r="58" spans="1:22" x14ac:dyDescent="0.25">
      <c r="A58" s="20" t="s">
        <v>53</v>
      </c>
      <c r="B58" s="44" t="s">
        <v>158</v>
      </c>
      <c r="C58" s="44" t="s">
        <v>112</v>
      </c>
      <c r="D58" s="44" t="s">
        <v>113</v>
      </c>
      <c r="E58" s="21">
        <v>4000.05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4000.05</v>
      </c>
      <c r="L58" s="21">
        <v>0</v>
      </c>
      <c r="M58" s="21">
        <v>349.04</v>
      </c>
      <c r="N58" s="21">
        <v>0</v>
      </c>
      <c r="O58" s="21">
        <v>0</v>
      </c>
      <c r="P58" s="21">
        <v>0.05</v>
      </c>
      <c r="Q58" s="21">
        <v>0</v>
      </c>
      <c r="R58" s="21">
        <v>0</v>
      </c>
      <c r="S58" s="21">
        <v>0</v>
      </c>
      <c r="T58" s="22">
        <v>-349.04</v>
      </c>
      <c r="U58" s="56">
        <f t="shared" si="0"/>
        <v>5.0000000000011369E-2</v>
      </c>
      <c r="V58" s="21">
        <v>4000</v>
      </c>
    </row>
    <row r="59" spans="1:22" x14ac:dyDescent="0.25">
      <c r="A59" s="20" t="s">
        <v>54</v>
      </c>
      <c r="B59" s="44" t="s">
        <v>159</v>
      </c>
      <c r="C59" s="44" t="s">
        <v>114</v>
      </c>
      <c r="D59" s="44" t="s">
        <v>101</v>
      </c>
      <c r="E59" s="21">
        <v>2500.0500000000002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2500.0500000000002</v>
      </c>
      <c r="L59" s="21">
        <v>0</v>
      </c>
      <c r="M59" s="21">
        <v>7.67</v>
      </c>
      <c r="N59" s="21">
        <v>0</v>
      </c>
      <c r="O59" s="21">
        <v>0</v>
      </c>
      <c r="P59" s="21">
        <v>0.05</v>
      </c>
      <c r="Q59" s="21">
        <v>0</v>
      </c>
      <c r="R59" s="21">
        <v>0</v>
      </c>
      <c r="S59" s="21">
        <v>0</v>
      </c>
      <c r="T59" s="22">
        <v>-7.67</v>
      </c>
      <c r="U59" s="56">
        <f t="shared" si="0"/>
        <v>4.9999999999999822E-2</v>
      </c>
      <c r="V59" s="21">
        <v>2500</v>
      </c>
    </row>
    <row r="60" spans="1:22" x14ac:dyDescent="0.25">
      <c r="A60" s="20" t="s">
        <v>55</v>
      </c>
      <c r="B60" s="44" t="s">
        <v>162</v>
      </c>
      <c r="C60" s="44" t="s">
        <v>89</v>
      </c>
      <c r="D60" s="44" t="s">
        <v>90</v>
      </c>
      <c r="E60" s="21">
        <v>3499.95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3499.95</v>
      </c>
      <c r="L60" s="21">
        <v>0</v>
      </c>
      <c r="M60" s="21">
        <v>151.65</v>
      </c>
      <c r="N60" s="21">
        <v>0</v>
      </c>
      <c r="O60" s="21">
        <v>0</v>
      </c>
      <c r="P60" s="22">
        <v>-0.05</v>
      </c>
      <c r="Q60" s="21">
        <v>0</v>
      </c>
      <c r="R60" s="21">
        <v>0</v>
      </c>
      <c r="S60" s="21">
        <v>0</v>
      </c>
      <c r="T60" s="22">
        <v>-151.65</v>
      </c>
      <c r="U60" s="56">
        <f t="shared" si="0"/>
        <v>-5.0000000000011369E-2</v>
      </c>
      <c r="V60" s="21">
        <v>3500</v>
      </c>
    </row>
    <row r="61" spans="1:22" ht="15.75" thickBot="1" x14ac:dyDescent="0.3">
      <c r="A61" s="25" t="s">
        <v>57</v>
      </c>
      <c r="B61" s="45" t="s">
        <v>163</v>
      </c>
      <c r="C61" s="45" t="s">
        <v>115</v>
      </c>
      <c r="D61" s="45" t="s">
        <v>89</v>
      </c>
      <c r="E61" s="26">
        <v>3499.95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3499.95</v>
      </c>
      <c r="L61" s="26">
        <v>0</v>
      </c>
      <c r="M61" s="26">
        <v>151.65</v>
      </c>
      <c r="N61" s="26">
        <v>0</v>
      </c>
      <c r="O61" s="26">
        <v>0</v>
      </c>
      <c r="P61" s="30">
        <v>-0.05</v>
      </c>
      <c r="Q61" s="26">
        <v>0</v>
      </c>
      <c r="R61" s="26">
        <v>0</v>
      </c>
      <c r="S61" s="26">
        <v>0</v>
      </c>
      <c r="T61" s="30">
        <v>-151.65</v>
      </c>
      <c r="U61" s="56">
        <f t="shared" si="0"/>
        <v>-5.0000000000011369E-2</v>
      </c>
      <c r="V61" s="26">
        <v>3500</v>
      </c>
    </row>
    <row r="62" spans="1:22" ht="15.75" thickBot="1" x14ac:dyDescent="0.3">
      <c r="A62" s="193" t="s">
        <v>47</v>
      </c>
      <c r="B62" s="194"/>
      <c r="C62" s="194"/>
      <c r="D62" s="195"/>
      <c r="E62" s="24">
        <v>105618</v>
      </c>
      <c r="F62" s="24">
        <v>2500</v>
      </c>
      <c r="G62" s="24">
        <v>484.35</v>
      </c>
      <c r="H62" s="24">
        <v>3703</v>
      </c>
      <c r="I62" s="24">
        <v>2017.8</v>
      </c>
      <c r="J62" s="24">
        <v>585</v>
      </c>
      <c r="K62" s="24">
        <v>114908.15</v>
      </c>
      <c r="L62" s="24">
        <v>-143.37</v>
      </c>
      <c r="M62" s="24">
        <v>9724.9599999999991</v>
      </c>
      <c r="N62" s="24">
        <v>242.18</v>
      </c>
      <c r="O62" s="24">
        <v>6545</v>
      </c>
      <c r="P62" s="24">
        <v>0.16</v>
      </c>
      <c r="Q62" s="24">
        <v>1331.96</v>
      </c>
      <c r="R62" s="24">
        <v>726.52</v>
      </c>
      <c r="S62" s="24">
        <v>322.89999999999998</v>
      </c>
      <c r="T62" s="24">
        <v>-9724.9599999999991</v>
      </c>
      <c r="U62" s="24">
        <f>SUM(U34:U61)</f>
        <v>9025.3499999999985</v>
      </c>
      <c r="V62" s="24">
        <v>105882.8</v>
      </c>
    </row>
    <row r="63" spans="1:22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2" ht="37.5" customHeight="1" thickBot="1" x14ac:dyDescent="0.3">
      <c r="A64" s="188" t="s">
        <v>161</v>
      </c>
      <c r="B64" s="188"/>
      <c r="C64" s="188"/>
      <c r="D64" s="188"/>
      <c r="E64" s="188"/>
      <c r="F64" s="188"/>
      <c r="G64" s="188"/>
      <c r="H64" s="188"/>
      <c r="I64" s="188"/>
      <c r="J64" s="188" t="s">
        <v>161</v>
      </c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</row>
    <row r="65" spans="1:22" ht="24" thickBot="1" x14ac:dyDescent="0.3">
      <c r="A65" s="31" t="s">
        <v>0</v>
      </c>
      <c r="B65" s="23" t="s">
        <v>1</v>
      </c>
      <c r="C65" s="23" t="s">
        <v>79</v>
      </c>
      <c r="D65" s="23" t="s">
        <v>80</v>
      </c>
      <c r="E65" s="23" t="s">
        <v>2</v>
      </c>
      <c r="F65" s="23" t="s">
        <v>56</v>
      </c>
      <c r="G65" s="23" t="s">
        <v>3</v>
      </c>
      <c r="H65" s="23" t="s">
        <v>4</v>
      </c>
      <c r="I65" s="23" t="s">
        <v>5</v>
      </c>
      <c r="J65" s="23" t="s">
        <v>6</v>
      </c>
      <c r="K65" s="32" t="s">
        <v>7</v>
      </c>
      <c r="L65" s="23" t="s">
        <v>8</v>
      </c>
      <c r="M65" s="23" t="s">
        <v>9</v>
      </c>
      <c r="N65" s="23" t="s">
        <v>10</v>
      </c>
      <c r="O65" s="23" t="s">
        <v>11</v>
      </c>
      <c r="P65" s="23" t="s">
        <v>180</v>
      </c>
      <c r="Q65" s="23" t="s">
        <v>13</v>
      </c>
      <c r="R65" s="23" t="s">
        <v>14</v>
      </c>
      <c r="S65" s="23" t="s">
        <v>50</v>
      </c>
      <c r="T65" s="23" t="s">
        <v>17</v>
      </c>
      <c r="U65" s="32" t="s">
        <v>18</v>
      </c>
      <c r="V65" s="33" t="s">
        <v>19</v>
      </c>
    </row>
    <row r="66" spans="1:22" x14ac:dyDescent="0.25">
      <c r="A66" s="40" t="s">
        <v>20</v>
      </c>
      <c r="B66" s="46" t="s">
        <v>126</v>
      </c>
      <c r="C66" s="41" t="s">
        <v>81</v>
      </c>
      <c r="D66" s="41" t="s">
        <v>82</v>
      </c>
      <c r="E66" s="64">
        <f>E3+E34</f>
        <v>9534.2999999999993</v>
      </c>
      <c r="F66" s="64">
        <f t="shared" ref="F66:V66" si="1">F3+F34</f>
        <v>0</v>
      </c>
      <c r="G66" s="64">
        <f t="shared" si="1"/>
        <v>95.34</v>
      </c>
      <c r="H66" s="64">
        <f t="shared" si="1"/>
        <v>1058</v>
      </c>
      <c r="I66" s="64">
        <f t="shared" si="1"/>
        <v>758.18</v>
      </c>
      <c r="J66" s="64">
        <f t="shared" si="1"/>
        <v>0</v>
      </c>
      <c r="K66" s="64">
        <f t="shared" si="1"/>
        <v>11445.82</v>
      </c>
      <c r="L66" s="64">
        <f t="shared" si="1"/>
        <v>0</v>
      </c>
      <c r="M66" s="64">
        <f t="shared" si="1"/>
        <v>1350.3000000000002</v>
      </c>
      <c r="N66" s="64">
        <f t="shared" si="1"/>
        <v>95.34</v>
      </c>
      <c r="O66" s="64">
        <f t="shared" si="1"/>
        <v>0</v>
      </c>
      <c r="P66" s="64">
        <f t="shared" si="1"/>
        <v>-0.04</v>
      </c>
      <c r="Q66" s="64">
        <f t="shared" si="1"/>
        <v>524.38</v>
      </c>
      <c r="R66" s="64">
        <f t="shared" si="1"/>
        <v>286.02</v>
      </c>
      <c r="S66" s="64">
        <f t="shared" si="1"/>
        <v>127.12</v>
      </c>
      <c r="T66" s="64">
        <f t="shared" si="1"/>
        <v>-1350.3000000000002</v>
      </c>
      <c r="U66" s="64">
        <f t="shared" si="1"/>
        <v>1032.8200000000002</v>
      </c>
      <c r="V66" s="64">
        <f t="shared" si="1"/>
        <v>10413</v>
      </c>
    </row>
    <row r="67" spans="1:22" x14ac:dyDescent="0.25">
      <c r="A67" s="20" t="s">
        <v>21</v>
      </c>
      <c r="B67" s="47" t="s">
        <v>127</v>
      </c>
      <c r="C67" s="44" t="s">
        <v>83</v>
      </c>
      <c r="D67" s="44" t="s">
        <v>82</v>
      </c>
      <c r="E67" s="57">
        <f t="shared" ref="E67:V67" si="2">E4+E35</f>
        <v>8814.2999999999993</v>
      </c>
      <c r="F67" s="57">
        <f t="shared" si="2"/>
        <v>0</v>
      </c>
      <c r="G67" s="57">
        <f t="shared" si="2"/>
        <v>176.28</v>
      </c>
      <c r="H67" s="57">
        <f t="shared" si="2"/>
        <v>1058</v>
      </c>
      <c r="I67" s="57">
        <f t="shared" si="2"/>
        <v>758.18</v>
      </c>
      <c r="J67" s="57">
        <f t="shared" si="2"/>
        <v>130</v>
      </c>
      <c r="K67" s="57">
        <f t="shared" si="2"/>
        <v>10936.76</v>
      </c>
      <c r="L67" s="57">
        <f t="shared" si="2"/>
        <v>0</v>
      </c>
      <c r="M67" s="57">
        <f t="shared" si="2"/>
        <v>1241.56</v>
      </c>
      <c r="N67" s="57">
        <f t="shared" si="2"/>
        <v>88.14</v>
      </c>
      <c r="O67" s="57">
        <f t="shared" si="2"/>
        <v>1700</v>
      </c>
      <c r="P67" s="57">
        <f t="shared" si="2"/>
        <v>-0.1</v>
      </c>
      <c r="Q67" s="57">
        <f t="shared" si="2"/>
        <v>484.78</v>
      </c>
      <c r="R67" s="57">
        <f t="shared" si="2"/>
        <v>264.42</v>
      </c>
      <c r="S67" s="57">
        <f t="shared" si="2"/>
        <v>117.52</v>
      </c>
      <c r="T67" s="57">
        <f t="shared" si="2"/>
        <v>-1241.56</v>
      </c>
      <c r="U67" s="57">
        <f t="shared" si="2"/>
        <v>2654.76</v>
      </c>
      <c r="V67" s="57">
        <f t="shared" si="2"/>
        <v>8282</v>
      </c>
    </row>
    <row r="68" spans="1:22" x14ac:dyDescent="0.25">
      <c r="A68" s="20" t="s">
        <v>22</v>
      </c>
      <c r="B68" s="47" t="s">
        <v>128</v>
      </c>
      <c r="C68" s="44" t="s">
        <v>84</v>
      </c>
      <c r="D68" s="44" t="s">
        <v>82</v>
      </c>
      <c r="E68" s="57">
        <f t="shared" ref="E68:V68" si="3">E5+E36</f>
        <v>6095.4</v>
      </c>
      <c r="F68" s="57">
        <f t="shared" si="3"/>
        <v>0</v>
      </c>
      <c r="G68" s="57">
        <f t="shared" si="3"/>
        <v>121.9</v>
      </c>
      <c r="H68" s="57">
        <f t="shared" si="3"/>
        <v>1058</v>
      </c>
      <c r="I68" s="57">
        <f t="shared" si="3"/>
        <v>576.52</v>
      </c>
      <c r="J68" s="57">
        <f t="shared" si="3"/>
        <v>0</v>
      </c>
      <c r="K68" s="57">
        <f t="shared" si="3"/>
        <v>7851.82</v>
      </c>
      <c r="L68" s="57">
        <f t="shared" si="3"/>
        <v>0</v>
      </c>
      <c r="M68" s="57">
        <f t="shared" si="3"/>
        <v>674.36</v>
      </c>
      <c r="N68" s="57">
        <f t="shared" si="3"/>
        <v>60.96</v>
      </c>
      <c r="O68" s="57">
        <f t="shared" si="3"/>
        <v>2510</v>
      </c>
      <c r="P68" s="57">
        <f t="shared" si="3"/>
        <v>-0.12</v>
      </c>
      <c r="Q68" s="57">
        <f t="shared" si="3"/>
        <v>335.24</v>
      </c>
      <c r="R68" s="57">
        <f t="shared" si="3"/>
        <v>182.86</v>
      </c>
      <c r="S68" s="57">
        <f t="shared" si="3"/>
        <v>81.28</v>
      </c>
      <c r="T68" s="57">
        <f t="shared" si="3"/>
        <v>-674.36</v>
      </c>
      <c r="U68" s="57">
        <f t="shared" si="3"/>
        <v>3170.2200000000003</v>
      </c>
      <c r="V68" s="57">
        <f t="shared" si="3"/>
        <v>4681.6000000000004</v>
      </c>
    </row>
    <row r="69" spans="1:22" x14ac:dyDescent="0.25">
      <c r="A69" s="20" t="s">
        <v>23</v>
      </c>
      <c r="B69" s="47" t="s">
        <v>129</v>
      </c>
      <c r="C69" s="44" t="s">
        <v>85</v>
      </c>
      <c r="D69" s="44" t="s">
        <v>86</v>
      </c>
      <c r="E69" s="57">
        <f t="shared" ref="E69:V69" si="4">E6+E37</f>
        <v>6346.8</v>
      </c>
      <c r="F69" s="57">
        <f t="shared" si="4"/>
        <v>0</v>
      </c>
      <c r="G69" s="57">
        <f t="shared" si="4"/>
        <v>126.94</v>
      </c>
      <c r="H69" s="57">
        <f t="shared" si="4"/>
        <v>1058</v>
      </c>
      <c r="I69" s="57">
        <f t="shared" si="4"/>
        <v>576.52</v>
      </c>
      <c r="J69" s="57">
        <f t="shared" si="4"/>
        <v>210</v>
      </c>
      <c r="K69" s="57">
        <f t="shared" si="4"/>
        <v>8318.26</v>
      </c>
      <c r="L69" s="57">
        <f t="shared" si="4"/>
        <v>0</v>
      </c>
      <c r="M69" s="57">
        <f t="shared" si="4"/>
        <v>748.98</v>
      </c>
      <c r="N69" s="57">
        <f t="shared" si="4"/>
        <v>63.46</v>
      </c>
      <c r="O69" s="57">
        <f t="shared" si="4"/>
        <v>0</v>
      </c>
      <c r="P69" s="57">
        <f t="shared" si="4"/>
        <v>9.9999999999999992E-2</v>
      </c>
      <c r="Q69" s="57">
        <f t="shared" si="4"/>
        <v>349.08</v>
      </c>
      <c r="R69" s="57">
        <f t="shared" si="4"/>
        <v>190.4</v>
      </c>
      <c r="S69" s="57">
        <f t="shared" si="4"/>
        <v>84.62</v>
      </c>
      <c r="T69" s="57">
        <f t="shared" si="4"/>
        <v>-748.98</v>
      </c>
      <c r="U69" s="57">
        <f t="shared" si="4"/>
        <v>687.66000000000008</v>
      </c>
      <c r="V69" s="57">
        <f t="shared" si="4"/>
        <v>7630.6</v>
      </c>
    </row>
    <row r="70" spans="1:22" x14ac:dyDescent="0.25">
      <c r="A70" s="20" t="s">
        <v>24</v>
      </c>
      <c r="B70" s="47" t="s">
        <v>130</v>
      </c>
      <c r="C70" s="44" t="s">
        <v>87</v>
      </c>
      <c r="D70" s="44" t="s">
        <v>86</v>
      </c>
      <c r="E70" s="57">
        <f t="shared" ref="E70:V70" si="5">E7+E38</f>
        <v>7179</v>
      </c>
      <c r="F70" s="57">
        <f t="shared" si="5"/>
        <v>0</v>
      </c>
      <c r="G70" s="57">
        <f t="shared" si="5"/>
        <v>143.58000000000001</v>
      </c>
      <c r="H70" s="57">
        <f t="shared" si="5"/>
        <v>1058</v>
      </c>
      <c r="I70" s="57">
        <f t="shared" si="5"/>
        <v>576.52</v>
      </c>
      <c r="J70" s="57">
        <f t="shared" si="5"/>
        <v>0</v>
      </c>
      <c r="K70" s="57">
        <f t="shared" si="5"/>
        <v>8957.1</v>
      </c>
      <c r="L70" s="57">
        <f t="shared" si="5"/>
        <v>0</v>
      </c>
      <c r="M70" s="57">
        <f t="shared" si="5"/>
        <v>860.2</v>
      </c>
      <c r="N70" s="57">
        <f t="shared" si="5"/>
        <v>71.8</v>
      </c>
      <c r="O70" s="57">
        <f t="shared" si="5"/>
        <v>2420</v>
      </c>
      <c r="P70" s="57">
        <f t="shared" si="5"/>
        <v>0.16</v>
      </c>
      <c r="Q70" s="57">
        <f t="shared" si="5"/>
        <v>394.84</v>
      </c>
      <c r="R70" s="57">
        <f t="shared" si="5"/>
        <v>215.38</v>
      </c>
      <c r="S70" s="57">
        <f t="shared" si="5"/>
        <v>95.72</v>
      </c>
      <c r="T70" s="57">
        <f t="shared" si="5"/>
        <v>-860.2</v>
      </c>
      <c r="U70" s="57">
        <f t="shared" si="5"/>
        <v>3197.8999999999996</v>
      </c>
      <c r="V70" s="57">
        <f t="shared" si="5"/>
        <v>5759.2</v>
      </c>
    </row>
    <row r="71" spans="1:22" x14ac:dyDescent="0.25">
      <c r="A71" s="20" t="s">
        <v>25</v>
      </c>
      <c r="B71" s="47" t="s">
        <v>131</v>
      </c>
      <c r="C71" s="44" t="s">
        <v>87</v>
      </c>
      <c r="D71" s="44" t="s">
        <v>86</v>
      </c>
      <c r="E71" s="57">
        <f t="shared" ref="E71:V71" si="6">E8+E39</f>
        <v>6141.6</v>
      </c>
      <c r="F71" s="57">
        <f t="shared" si="6"/>
        <v>0</v>
      </c>
      <c r="G71" s="57">
        <f t="shared" si="6"/>
        <v>122.84</v>
      </c>
      <c r="H71" s="57">
        <f t="shared" si="6"/>
        <v>1058</v>
      </c>
      <c r="I71" s="57">
        <f t="shared" si="6"/>
        <v>394.84</v>
      </c>
      <c r="J71" s="57">
        <f t="shared" si="6"/>
        <v>180</v>
      </c>
      <c r="K71" s="57">
        <f t="shared" si="6"/>
        <v>7897.28</v>
      </c>
      <c r="L71" s="57">
        <f t="shared" si="6"/>
        <v>0</v>
      </c>
      <c r="M71" s="57">
        <f t="shared" si="6"/>
        <v>681.62</v>
      </c>
      <c r="N71" s="57">
        <f t="shared" si="6"/>
        <v>61.42</v>
      </c>
      <c r="O71" s="57">
        <f t="shared" si="6"/>
        <v>1920</v>
      </c>
      <c r="P71" s="57">
        <f t="shared" si="6"/>
        <v>-0.04</v>
      </c>
      <c r="Q71" s="57">
        <f t="shared" si="6"/>
        <v>337.78</v>
      </c>
      <c r="R71" s="57">
        <f t="shared" si="6"/>
        <v>184.24</v>
      </c>
      <c r="S71" s="57">
        <f t="shared" si="6"/>
        <v>81.88</v>
      </c>
      <c r="T71" s="57">
        <f t="shared" si="6"/>
        <v>-681.62</v>
      </c>
      <c r="U71" s="57">
        <f t="shared" si="6"/>
        <v>2585.2799999999997</v>
      </c>
      <c r="V71" s="57">
        <f t="shared" si="6"/>
        <v>5312</v>
      </c>
    </row>
    <row r="72" spans="1:22" x14ac:dyDescent="0.25">
      <c r="A72" s="20" t="s">
        <v>26</v>
      </c>
      <c r="B72" s="47" t="s">
        <v>132</v>
      </c>
      <c r="C72" s="44" t="s">
        <v>120</v>
      </c>
      <c r="D72" s="44" t="s">
        <v>88</v>
      </c>
      <c r="E72" s="57">
        <f t="shared" ref="E72:V72" si="7">E9+E40</f>
        <v>4323.8999999999996</v>
      </c>
      <c r="F72" s="57">
        <f t="shared" si="7"/>
        <v>500</v>
      </c>
      <c r="G72" s="57">
        <f t="shared" si="7"/>
        <v>86.48</v>
      </c>
      <c r="H72" s="57">
        <f t="shared" si="7"/>
        <v>1058</v>
      </c>
      <c r="I72" s="57">
        <f t="shared" si="7"/>
        <v>394.84</v>
      </c>
      <c r="J72" s="57">
        <f t="shared" si="7"/>
        <v>650</v>
      </c>
      <c r="K72" s="57">
        <f t="shared" si="7"/>
        <v>7013.22</v>
      </c>
      <c r="L72" s="57">
        <f t="shared" si="7"/>
        <v>0</v>
      </c>
      <c r="M72" s="57">
        <f t="shared" si="7"/>
        <v>435.27</v>
      </c>
      <c r="N72" s="57">
        <f t="shared" si="7"/>
        <v>43.24</v>
      </c>
      <c r="O72" s="57">
        <f t="shared" si="7"/>
        <v>0</v>
      </c>
      <c r="P72" s="57">
        <f t="shared" si="7"/>
        <v>-0.02</v>
      </c>
      <c r="Q72" s="57">
        <f t="shared" si="7"/>
        <v>237.82</v>
      </c>
      <c r="R72" s="57">
        <f t="shared" si="7"/>
        <v>129.72</v>
      </c>
      <c r="S72" s="57">
        <f t="shared" si="7"/>
        <v>57.66</v>
      </c>
      <c r="T72" s="57">
        <f t="shared" si="7"/>
        <v>-435.27</v>
      </c>
      <c r="U72" s="57">
        <f t="shared" si="7"/>
        <v>468.42000000000007</v>
      </c>
      <c r="V72" s="57">
        <f t="shared" si="7"/>
        <v>6544.8</v>
      </c>
    </row>
    <row r="73" spans="1:22" x14ac:dyDescent="0.25">
      <c r="A73" s="20" t="s">
        <v>27</v>
      </c>
      <c r="B73" s="47" t="s">
        <v>133</v>
      </c>
      <c r="C73" s="44" t="s">
        <v>89</v>
      </c>
      <c r="D73" s="44" t="s">
        <v>90</v>
      </c>
      <c r="E73" s="57">
        <f t="shared" ref="E73:V73" si="8">E10+E41</f>
        <v>6999.9</v>
      </c>
      <c r="F73" s="57">
        <f t="shared" si="8"/>
        <v>0</v>
      </c>
      <c r="G73" s="57">
        <f t="shared" si="8"/>
        <v>0</v>
      </c>
      <c r="H73" s="57">
        <f t="shared" si="8"/>
        <v>0</v>
      </c>
      <c r="I73" s="57">
        <f t="shared" si="8"/>
        <v>0</v>
      </c>
      <c r="J73" s="57">
        <f t="shared" si="8"/>
        <v>0</v>
      </c>
      <c r="K73" s="57">
        <f t="shared" si="8"/>
        <v>6999.9</v>
      </c>
      <c r="L73" s="57">
        <f t="shared" si="8"/>
        <v>0</v>
      </c>
      <c r="M73" s="57">
        <f t="shared" si="8"/>
        <v>303.3</v>
      </c>
      <c r="N73" s="57">
        <f t="shared" si="8"/>
        <v>0</v>
      </c>
      <c r="O73" s="57">
        <f t="shared" si="8"/>
        <v>0</v>
      </c>
      <c r="P73" s="57">
        <f t="shared" si="8"/>
        <v>-0.1</v>
      </c>
      <c r="Q73" s="57">
        <f t="shared" si="8"/>
        <v>0</v>
      </c>
      <c r="R73" s="57">
        <f t="shared" si="8"/>
        <v>0</v>
      </c>
      <c r="S73" s="57">
        <f t="shared" si="8"/>
        <v>0</v>
      </c>
      <c r="T73" s="57">
        <f t="shared" si="8"/>
        <v>-303.3</v>
      </c>
      <c r="U73" s="57">
        <f t="shared" si="8"/>
        <v>-0.10000000000001137</v>
      </c>
      <c r="V73" s="57">
        <f t="shared" si="8"/>
        <v>7000</v>
      </c>
    </row>
    <row r="74" spans="1:22" x14ac:dyDescent="0.25">
      <c r="A74" s="20" t="s">
        <v>28</v>
      </c>
      <c r="B74" s="44" t="s">
        <v>134</v>
      </c>
      <c r="C74" s="44" t="s">
        <v>91</v>
      </c>
      <c r="D74" s="44" t="s">
        <v>86</v>
      </c>
      <c r="E74" s="57">
        <f t="shared" ref="E74:V74" si="9">E11+E42</f>
        <v>7000.2</v>
      </c>
      <c r="F74" s="57">
        <f t="shared" si="9"/>
        <v>0</v>
      </c>
      <c r="G74" s="57">
        <f t="shared" si="9"/>
        <v>0</v>
      </c>
      <c r="H74" s="57">
        <f t="shared" si="9"/>
        <v>0</v>
      </c>
      <c r="I74" s="57">
        <f t="shared" si="9"/>
        <v>0</v>
      </c>
      <c r="J74" s="57">
        <f t="shared" si="9"/>
        <v>0</v>
      </c>
      <c r="K74" s="57">
        <f t="shared" si="9"/>
        <v>7000.2</v>
      </c>
      <c r="L74" s="57">
        <f t="shared" si="9"/>
        <v>0</v>
      </c>
      <c r="M74" s="57">
        <f t="shared" si="9"/>
        <v>303.33999999999997</v>
      </c>
      <c r="N74" s="57">
        <f t="shared" si="9"/>
        <v>0</v>
      </c>
      <c r="O74" s="57">
        <f t="shared" si="9"/>
        <v>0</v>
      </c>
      <c r="P74" s="57">
        <f t="shared" si="9"/>
        <v>0</v>
      </c>
      <c r="Q74" s="57">
        <f t="shared" si="9"/>
        <v>0</v>
      </c>
      <c r="R74" s="57">
        <f t="shared" si="9"/>
        <v>0</v>
      </c>
      <c r="S74" s="57">
        <f t="shared" si="9"/>
        <v>0</v>
      </c>
      <c r="T74" s="57">
        <f t="shared" si="9"/>
        <v>-303.33999999999997</v>
      </c>
      <c r="U74" s="57">
        <f t="shared" si="9"/>
        <v>5.6898930012039273E-15</v>
      </c>
      <c r="V74" s="57">
        <f t="shared" si="9"/>
        <v>7000.2</v>
      </c>
    </row>
    <row r="75" spans="1:22" x14ac:dyDescent="0.25">
      <c r="A75" s="20" t="s">
        <v>29</v>
      </c>
      <c r="B75" s="44" t="s">
        <v>135</v>
      </c>
      <c r="C75" s="44" t="s">
        <v>92</v>
      </c>
      <c r="D75" s="44" t="s">
        <v>93</v>
      </c>
      <c r="E75" s="57">
        <f t="shared" ref="E75:V75" si="10">E12+E43</f>
        <v>5000.1000000000004</v>
      </c>
      <c r="F75" s="57">
        <f t="shared" si="10"/>
        <v>0</v>
      </c>
      <c r="G75" s="57">
        <f t="shared" si="10"/>
        <v>0</v>
      </c>
      <c r="H75" s="57">
        <f t="shared" si="10"/>
        <v>0</v>
      </c>
      <c r="I75" s="57">
        <f t="shared" si="10"/>
        <v>0</v>
      </c>
      <c r="J75" s="57">
        <f t="shared" si="10"/>
        <v>0</v>
      </c>
      <c r="K75" s="57">
        <f t="shared" si="10"/>
        <v>5000.1000000000004</v>
      </c>
      <c r="L75" s="57">
        <f t="shared" si="10"/>
        <v>0</v>
      </c>
      <c r="M75" s="57">
        <f t="shared" si="10"/>
        <v>15.34</v>
      </c>
      <c r="N75" s="57">
        <f t="shared" si="10"/>
        <v>0</v>
      </c>
      <c r="O75" s="57">
        <f t="shared" si="10"/>
        <v>0</v>
      </c>
      <c r="P75" s="57">
        <f t="shared" si="10"/>
        <v>0.1</v>
      </c>
      <c r="Q75" s="57">
        <f t="shared" si="10"/>
        <v>0</v>
      </c>
      <c r="R75" s="57">
        <f t="shared" si="10"/>
        <v>0</v>
      </c>
      <c r="S75" s="57">
        <f t="shared" si="10"/>
        <v>0</v>
      </c>
      <c r="T75" s="57">
        <f t="shared" si="10"/>
        <v>-15.34</v>
      </c>
      <c r="U75" s="57">
        <f t="shared" si="10"/>
        <v>9.9999999999999825E-2</v>
      </c>
      <c r="V75" s="57">
        <f t="shared" si="10"/>
        <v>5000</v>
      </c>
    </row>
    <row r="76" spans="1:22" x14ac:dyDescent="0.25">
      <c r="A76" s="20" t="s">
        <v>30</v>
      </c>
      <c r="B76" s="44" t="s">
        <v>136</v>
      </c>
      <c r="C76" s="44" t="s">
        <v>94</v>
      </c>
      <c r="D76" s="44" t="s">
        <v>95</v>
      </c>
      <c r="E76" s="57">
        <f t="shared" ref="E76:V76" si="11">E13+E44</f>
        <v>6000</v>
      </c>
      <c r="F76" s="57">
        <f t="shared" si="11"/>
        <v>0</v>
      </c>
      <c r="G76" s="57">
        <f t="shared" si="11"/>
        <v>0</v>
      </c>
      <c r="H76" s="57">
        <f t="shared" si="11"/>
        <v>0</v>
      </c>
      <c r="I76" s="57">
        <f t="shared" si="11"/>
        <v>0</v>
      </c>
      <c r="J76" s="57">
        <f t="shared" si="11"/>
        <v>0</v>
      </c>
      <c r="K76" s="57">
        <f t="shared" si="11"/>
        <v>6000</v>
      </c>
      <c r="L76" s="57">
        <f t="shared" si="11"/>
        <v>0</v>
      </c>
      <c r="M76" s="57">
        <f t="shared" si="11"/>
        <v>153.96</v>
      </c>
      <c r="N76" s="57">
        <f t="shared" si="11"/>
        <v>0</v>
      </c>
      <c r="O76" s="57">
        <f t="shared" si="11"/>
        <v>0</v>
      </c>
      <c r="P76" s="57">
        <f t="shared" si="11"/>
        <v>0</v>
      </c>
      <c r="Q76" s="57">
        <f t="shared" si="11"/>
        <v>0</v>
      </c>
      <c r="R76" s="57">
        <f t="shared" si="11"/>
        <v>0</v>
      </c>
      <c r="S76" s="57">
        <f t="shared" si="11"/>
        <v>0</v>
      </c>
      <c r="T76" s="57">
        <f t="shared" si="11"/>
        <v>-153.96</v>
      </c>
      <c r="U76" s="57">
        <f t="shared" si="11"/>
        <v>0</v>
      </c>
      <c r="V76" s="57">
        <f t="shared" si="11"/>
        <v>6000</v>
      </c>
    </row>
    <row r="77" spans="1:22" x14ac:dyDescent="0.25">
      <c r="A77" s="20" t="s">
        <v>31</v>
      </c>
      <c r="B77" s="44" t="s">
        <v>137</v>
      </c>
      <c r="C77" s="44" t="s">
        <v>96</v>
      </c>
      <c r="D77" s="44" t="s">
        <v>97</v>
      </c>
      <c r="E77" s="57">
        <f t="shared" ref="E77:V77" si="12">E14+E45</f>
        <v>30000</v>
      </c>
      <c r="F77" s="57">
        <f t="shared" si="12"/>
        <v>0</v>
      </c>
      <c r="G77" s="57">
        <f t="shared" si="12"/>
        <v>0</v>
      </c>
      <c r="H77" s="57">
        <f t="shared" si="12"/>
        <v>0</v>
      </c>
      <c r="I77" s="57">
        <f t="shared" si="12"/>
        <v>0</v>
      </c>
      <c r="J77" s="57">
        <f t="shared" si="12"/>
        <v>0</v>
      </c>
      <c r="K77" s="57">
        <f t="shared" si="12"/>
        <v>30000</v>
      </c>
      <c r="L77" s="57">
        <f t="shared" si="12"/>
        <v>0</v>
      </c>
      <c r="M77" s="57">
        <f t="shared" si="12"/>
        <v>5518.74</v>
      </c>
      <c r="N77" s="57">
        <f t="shared" si="12"/>
        <v>0</v>
      </c>
      <c r="O77" s="57">
        <f t="shared" si="12"/>
        <v>0</v>
      </c>
      <c r="P77" s="57">
        <f t="shared" si="12"/>
        <v>0</v>
      </c>
      <c r="Q77" s="57">
        <f t="shared" si="12"/>
        <v>0</v>
      </c>
      <c r="R77" s="57">
        <f t="shared" si="12"/>
        <v>0</v>
      </c>
      <c r="S77" s="57">
        <f t="shared" si="12"/>
        <v>0</v>
      </c>
      <c r="T77" s="57">
        <f t="shared" si="12"/>
        <v>-5518.74</v>
      </c>
      <c r="U77" s="57">
        <f t="shared" si="12"/>
        <v>0</v>
      </c>
      <c r="V77" s="57">
        <f t="shared" si="12"/>
        <v>30000</v>
      </c>
    </row>
    <row r="78" spans="1:22" x14ac:dyDescent="0.25">
      <c r="A78" s="20" t="s">
        <v>34</v>
      </c>
      <c r="B78" s="44" t="s">
        <v>140</v>
      </c>
      <c r="C78" s="44" t="s">
        <v>100</v>
      </c>
      <c r="D78" s="44" t="s">
        <v>88</v>
      </c>
      <c r="E78" s="57">
        <f t="shared" ref="E78:V78" si="13">E15+E46</f>
        <v>4999.8</v>
      </c>
      <c r="F78" s="57">
        <f t="shared" si="13"/>
        <v>0</v>
      </c>
      <c r="G78" s="57">
        <f t="shared" si="13"/>
        <v>0</v>
      </c>
      <c r="H78" s="57">
        <f t="shared" si="13"/>
        <v>0</v>
      </c>
      <c r="I78" s="57">
        <f t="shared" si="13"/>
        <v>0</v>
      </c>
      <c r="J78" s="57">
        <f t="shared" si="13"/>
        <v>0</v>
      </c>
      <c r="K78" s="57">
        <f t="shared" si="13"/>
        <v>4999.8</v>
      </c>
      <c r="L78" s="57">
        <f t="shared" si="13"/>
        <v>0</v>
      </c>
      <c r="M78" s="57">
        <f t="shared" si="13"/>
        <v>15.3</v>
      </c>
      <c r="N78" s="57">
        <f t="shared" si="13"/>
        <v>0</v>
      </c>
      <c r="O78" s="57">
        <f t="shared" si="13"/>
        <v>0</v>
      </c>
      <c r="P78" s="57">
        <f t="shared" si="13"/>
        <v>0</v>
      </c>
      <c r="Q78" s="57">
        <f t="shared" si="13"/>
        <v>0</v>
      </c>
      <c r="R78" s="57">
        <f t="shared" si="13"/>
        <v>0</v>
      </c>
      <c r="S78" s="57">
        <f t="shared" si="13"/>
        <v>0</v>
      </c>
      <c r="T78" s="57">
        <f t="shared" si="13"/>
        <v>-15.3</v>
      </c>
      <c r="U78" s="57">
        <f t="shared" si="13"/>
        <v>-3.6082248300317588E-16</v>
      </c>
      <c r="V78" s="57">
        <f t="shared" si="13"/>
        <v>4999.8</v>
      </c>
    </row>
    <row r="79" spans="1:22" x14ac:dyDescent="0.25">
      <c r="A79" s="20" t="s">
        <v>36</v>
      </c>
      <c r="B79" s="44" t="s">
        <v>142</v>
      </c>
      <c r="C79" s="44" t="s">
        <v>102</v>
      </c>
      <c r="D79" s="44" t="s">
        <v>103</v>
      </c>
      <c r="E79" s="57">
        <f t="shared" ref="E79:V79" si="14">E16+E47</f>
        <v>8000.1</v>
      </c>
      <c r="F79" s="57">
        <f t="shared" si="14"/>
        <v>500</v>
      </c>
      <c r="G79" s="57">
        <f t="shared" si="14"/>
        <v>0</v>
      </c>
      <c r="H79" s="57">
        <f t="shared" si="14"/>
        <v>0</v>
      </c>
      <c r="I79" s="57">
        <f t="shared" si="14"/>
        <v>0</v>
      </c>
      <c r="J79" s="57">
        <f t="shared" si="14"/>
        <v>0</v>
      </c>
      <c r="K79" s="57">
        <f t="shared" si="14"/>
        <v>8500.1</v>
      </c>
      <c r="L79" s="57">
        <f t="shared" si="14"/>
        <v>0</v>
      </c>
      <c r="M79" s="57">
        <f t="shared" si="14"/>
        <v>782.99</v>
      </c>
      <c r="N79" s="57">
        <f t="shared" si="14"/>
        <v>0</v>
      </c>
      <c r="O79" s="57">
        <f t="shared" si="14"/>
        <v>0</v>
      </c>
      <c r="P79" s="57">
        <f t="shared" si="14"/>
        <v>0.1</v>
      </c>
      <c r="Q79" s="57">
        <f t="shared" si="14"/>
        <v>0</v>
      </c>
      <c r="R79" s="57">
        <f t="shared" si="14"/>
        <v>0</v>
      </c>
      <c r="S79" s="57">
        <f t="shared" si="14"/>
        <v>0</v>
      </c>
      <c r="T79" s="57">
        <f t="shared" si="14"/>
        <v>-782.99</v>
      </c>
      <c r="U79" s="57">
        <f t="shared" si="14"/>
        <v>0.10000000000001137</v>
      </c>
      <c r="V79" s="57">
        <f t="shared" si="14"/>
        <v>8500</v>
      </c>
    </row>
    <row r="80" spans="1:22" x14ac:dyDescent="0.25">
      <c r="A80" s="20" t="s">
        <v>37</v>
      </c>
      <c r="B80" s="44" t="s">
        <v>143</v>
      </c>
      <c r="C80" s="44" t="s">
        <v>121</v>
      </c>
      <c r="D80" s="44" t="s">
        <v>86</v>
      </c>
      <c r="E80" s="57">
        <f t="shared" ref="E80:V80" si="15">E17+E48</f>
        <v>8000.1</v>
      </c>
      <c r="F80" s="57">
        <f t="shared" si="15"/>
        <v>500</v>
      </c>
      <c r="G80" s="57">
        <f t="shared" si="15"/>
        <v>0</v>
      </c>
      <c r="H80" s="57">
        <f t="shared" si="15"/>
        <v>0</v>
      </c>
      <c r="I80" s="57">
        <f t="shared" si="15"/>
        <v>0</v>
      </c>
      <c r="J80" s="57">
        <f t="shared" si="15"/>
        <v>0</v>
      </c>
      <c r="K80" s="57">
        <f t="shared" si="15"/>
        <v>8500.1</v>
      </c>
      <c r="L80" s="57">
        <f t="shared" si="15"/>
        <v>0</v>
      </c>
      <c r="M80" s="57">
        <f t="shared" si="15"/>
        <v>782.99</v>
      </c>
      <c r="N80" s="57">
        <f t="shared" si="15"/>
        <v>0</v>
      </c>
      <c r="O80" s="57">
        <f t="shared" si="15"/>
        <v>0</v>
      </c>
      <c r="P80" s="57">
        <f t="shared" si="15"/>
        <v>0.1</v>
      </c>
      <c r="Q80" s="57">
        <f t="shared" si="15"/>
        <v>0</v>
      </c>
      <c r="R80" s="57">
        <f t="shared" si="15"/>
        <v>0</v>
      </c>
      <c r="S80" s="57">
        <f t="shared" si="15"/>
        <v>0</v>
      </c>
      <c r="T80" s="57">
        <f t="shared" si="15"/>
        <v>-782.99</v>
      </c>
      <c r="U80" s="57">
        <f t="shared" si="15"/>
        <v>0.10000000000001137</v>
      </c>
      <c r="V80" s="57">
        <f t="shared" si="15"/>
        <v>8500</v>
      </c>
    </row>
    <row r="81" spans="1:22" x14ac:dyDescent="0.25">
      <c r="A81" s="20" t="s">
        <v>39</v>
      </c>
      <c r="B81" s="44" t="s">
        <v>145</v>
      </c>
      <c r="C81" s="44" t="s">
        <v>122</v>
      </c>
      <c r="D81" s="44" t="s">
        <v>104</v>
      </c>
      <c r="E81" s="57">
        <f t="shared" ref="E81:V81" si="16">E18+E49</f>
        <v>6000</v>
      </c>
      <c r="F81" s="57">
        <f t="shared" si="16"/>
        <v>0</v>
      </c>
      <c r="G81" s="57">
        <f t="shared" si="16"/>
        <v>0</v>
      </c>
      <c r="H81" s="57">
        <f t="shared" si="16"/>
        <v>0</v>
      </c>
      <c r="I81" s="57">
        <f t="shared" si="16"/>
        <v>0</v>
      </c>
      <c r="J81" s="57">
        <f t="shared" si="16"/>
        <v>0</v>
      </c>
      <c r="K81" s="57">
        <f t="shared" si="16"/>
        <v>6000</v>
      </c>
      <c r="L81" s="57">
        <f t="shared" si="16"/>
        <v>0</v>
      </c>
      <c r="M81" s="57">
        <f t="shared" si="16"/>
        <v>153.96</v>
      </c>
      <c r="N81" s="57">
        <f t="shared" si="16"/>
        <v>0</v>
      </c>
      <c r="O81" s="57">
        <f t="shared" si="16"/>
        <v>0</v>
      </c>
      <c r="P81" s="57">
        <f t="shared" si="16"/>
        <v>0</v>
      </c>
      <c r="Q81" s="57">
        <f t="shared" si="16"/>
        <v>0</v>
      </c>
      <c r="R81" s="57">
        <f t="shared" si="16"/>
        <v>0</v>
      </c>
      <c r="S81" s="57">
        <f t="shared" si="16"/>
        <v>0</v>
      </c>
      <c r="T81" s="57">
        <f t="shared" si="16"/>
        <v>-153.96</v>
      </c>
      <c r="U81" s="57">
        <f t="shared" si="16"/>
        <v>0</v>
      </c>
      <c r="V81" s="57">
        <f t="shared" si="16"/>
        <v>6000</v>
      </c>
    </row>
    <row r="82" spans="1:22" x14ac:dyDescent="0.25">
      <c r="A82" s="20" t="s">
        <v>40</v>
      </c>
      <c r="B82" s="44" t="s">
        <v>146</v>
      </c>
      <c r="C82" s="44" t="s">
        <v>105</v>
      </c>
      <c r="D82" s="44" t="s">
        <v>86</v>
      </c>
      <c r="E82" s="57">
        <f t="shared" ref="E82:V82" si="17">E19+E50</f>
        <v>7800</v>
      </c>
      <c r="F82" s="57">
        <f t="shared" si="17"/>
        <v>500</v>
      </c>
      <c r="G82" s="57">
        <f t="shared" si="17"/>
        <v>0</v>
      </c>
      <c r="H82" s="57">
        <f t="shared" si="17"/>
        <v>0</v>
      </c>
      <c r="I82" s="57">
        <f t="shared" si="17"/>
        <v>0</v>
      </c>
      <c r="J82" s="57">
        <f t="shared" si="17"/>
        <v>0</v>
      </c>
      <c r="K82" s="57">
        <f t="shared" si="17"/>
        <v>8300</v>
      </c>
      <c r="L82" s="57">
        <f t="shared" si="17"/>
        <v>0</v>
      </c>
      <c r="M82" s="57">
        <f t="shared" si="17"/>
        <v>749.05</v>
      </c>
      <c r="N82" s="57">
        <f t="shared" si="17"/>
        <v>0</v>
      </c>
      <c r="O82" s="57">
        <f t="shared" si="17"/>
        <v>2270</v>
      </c>
      <c r="P82" s="57">
        <f t="shared" si="17"/>
        <v>0</v>
      </c>
      <c r="Q82" s="57">
        <f t="shared" si="17"/>
        <v>0</v>
      </c>
      <c r="R82" s="57">
        <f t="shared" si="17"/>
        <v>0</v>
      </c>
      <c r="S82" s="57">
        <f t="shared" si="17"/>
        <v>0</v>
      </c>
      <c r="T82" s="57">
        <f t="shared" si="17"/>
        <v>-749.05</v>
      </c>
      <c r="U82" s="57">
        <f t="shared" si="17"/>
        <v>2270</v>
      </c>
      <c r="V82" s="57">
        <f t="shared" si="17"/>
        <v>6030</v>
      </c>
    </row>
    <row r="83" spans="1:22" x14ac:dyDescent="0.25">
      <c r="A83" s="20" t="s">
        <v>41</v>
      </c>
      <c r="B83" s="44" t="s">
        <v>147</v>
      </c>
      <c r="C83" s="44" t="s">
        <v>106</v>
      </c>
      <c r="D83" s="44" t="s">
        <v>106</v>
      </c>
      <c r="E83" s="57">
        <f t="shared" ref="E83:V83" si="18">E20+E51</f>
        <v>4000.2</v>
      </c>
      <c r="F83" s="57">
        <f t="shared" si="18"/>
        <v>0</v>
      </c>
      <c r="G83" s="57">
        <f t="shared" si="18"/>
        <v>0</v>
      </c>
      <c r="H83" s="57">
        <f t="shared" si="18"/>
        <v>0</v>
      </c>
      <c r="I83" s="57">
        <f t="shared" si="18"/>
        <v>0</v>
      </c>
      <c r="J83" s="57">
        <f t="shared" si="18"/>
        <v>0</v>
      </c>
      <c r="K83" s="57">
        <f t="shared" si="18"/>
        <v>4000.2</v>
      </c>
      <c r="L83" s="57">
        <f t="shared" si="18"/>
        <v>-143.36000000000001</v>
      </c>
      <c r="M83" s="57">
        <f t="shared" si="18"/>
        <v>0</v>
      </c>
      <c r="N83" s="57">
        <f t="shared" si="18"/>
        <v>0</v>
      </c>
      <c r="O83" s="57">
        <f t="shared" si="18"/>
        <v>0</v>
      </c>
      <c r="P83" s="57">
        <f t="shared" si="18"/>
        <v>0.16</v>
      </c>
      <c r="Q83" s="57">
        <f t="shared" si="18"/>
        <v>0</v>
      </c>
      <c r="R83" s="57">
        <f t="shared" si="18"/>
        <v>0</v>
      </c>
      <c r="S83" s="57">
        <f t="shared" si="18"/>
        <v>0</v>
      </c>
      <c r="T83" s="57">
        <f t="shared" si="18"/>
        <v>0</v>
      </c>
      <c r="U83" s="57">
        <f t="shared" si="18"/>
        <v>-143.19999999999999</v>
      </c>
      <c r="V83" s="57">
        <f t="shared" si="18"/>
        <v>4143.3999999999996</v>
      </c>
    </row>
    <row r="84" spans="1:22" x14ac:dyDescent="0.25">
      <c r="A84" s="20" t="s">
        <v>42</v>
      </c>
      <c r="B84" s="44" t="s">
        <v>148</v>
      </c>
      <c r="C84" s="44" t="s">
        <v>123</v>
      </c>
      <c r="D84" s="44" t="s">
        <v>93</v>
      </c>
      <c r="E84" s="57">
        <f t="shared" ref="E84:V84" si="19">E21+E52</f>
        <v>8000.1</v>
      </c>
      <c r="F84" s="57">
        <f t="shared" si="19"/>
        <v>0</v>
      </c>
      <c r="G84" s="57">
        <f t="shared" si="19"/>
        <v>0</v>
      </c>
      <c r="H84" s="57">
        <f t="shared" si="19"/>
        <v>0</v>
      </c>
      <c r="I84" s="57">
        <f t="shared" si="19"/>
        <v>0</v>
      </c>
      <c r="J84" s="57">
        <f t="shared" si="19"/>
        <v>0</v>
      </c>
      <c r="K84" s="57">
        <f t="shared" si="19"/>
        <v>8000.1</v>
      </c>
      <c r="L84" s="57">
        <f t="shared" si="19"/>
        <v>0</v>
      </c>
      <c r="M84" s="57">
        <f t="shared" si="19"/>
        <v>698.08</v>
      </c>
      <c r="N84" s="57">
        <f t="shared" si="19"/>
        <v>0</v>
      </c>
      <c r="O84" s="57">
        <f t="shared" si="19"/>
        <v>0</v>
      </c>
      <c r="P84" s="57">
        <f t="shared" si="19"/>
        <v>0.1</v>
      </c>
      <c r="Q84" s="57">
        <f t="shared" si="19"/>
        <v>0</v>
      </c>
      <c r="R84" s="57">
        <f t="shared" si="19"/>
        <v>0</v>
      </c>
      <c r="S84" s="57">
        <f t="shared" si="19"/>
        <v>0</v>
      </c>
      <c r="T84" s="57">
        <f t="shared" si="19"/>
        <v>-698.08</v>
      </c>
      <c r="U84" s="57">
        <f t="shared" si="19"/>
        <v>0.10000000000001137</v>
      </c>
      <c r="V84" s="57">
        <f t="shared" si="19"/>
        <v>8000</v>
      </c>
    </row>
    <row r="85" spans="1:22" x14ac:dyDescent="0.25">
      <c r="A85" s="20" t="s">
        <v>43</v>
      </c>
      <c r="B85" s="44" t="s">
        <v>149</v>
      </c>
      <c r="C85" s="44" t="s">
        <v>107</v>
      </c>
      <c r="D85" s="44" t="s">
        <v>108</v>
      </c>
      <c r="E85" s="57">
        <f t="shared" ref="E85:V85" si="20">E22+E53</f>
        <v>5000.1000000000004</v>
      </c>
      <c r="F85" s="57">
        <f t="shared" si="20"/>
        <v>500</v>
      </c>
      <c r="G85" s="57">
        <f t="shared" si="20"/>
        <v>0</v>
      </c>
      <c r="H85" s="57">
        <f t="shared" si="20"/>
        <v>0</v>
      </c>
      <c r="I85" s="57">
        <f t="shared" si="20"/>
        <v>0</v>
      </c>
      <c r="J85" s="57">
        <f t="shared" si="20"/>
        <v>0</v>
      </c>
      <c r="K85" s="57">
        <f t="shared" si="20"/>
        <v>5500.1</v>
      </c>
      <c r="L85" s="57">
        <f t="shared" si="20"/>
        <v>0</v>
      </c>
      <c r="M85" s="57">
        <f t="shared" si="20"/>
        <v>84.66</v>
      </c>
      <c r="N85" s="57">
        <f t="shared" si="20"/>
        <v>0</v>
      </c>
      <c r="O85" s="57">
        <f t="shared" si="20"/>
        <v>0</v>
      </c>
      <c r="P85" s="57">
        <f t="shared" si="20"/>
        <v>0.1</v>
      </c>
      <c r="Q85" s="57">
        <f t="shared" si="20"/>
        <v>0</v>
      </c>
      <c r="R85" s="57">
        <f t="shared" si="20"/>
        <v>0</v>
      </c>
      <c r="S85" s="57">
        <f t="shared" si="20"/>
        <v>0</v>
      </c>
      <c r="T85" s="57">
        <f t="shared" si="20"/>
        <v>-84.66</v>
      </c>
      <c r="U85" s="57">
        <f t="shared" si="20"/>
        <v>9.9999999999997161E-2</v>
      </c>
      <c r="V85" s="57">
        <f t="shared" si="20"/>
        <v>5500</v>
      </c>
    </row>
    <row r="86" spans="1:22" x14ac:dyDescent="0.25">
      <c r="A86" s="20" t="s">
        <v>44</v>
      </c>
      <c r="B86" s="44" t="s">
        <v>150</v>
      </c>
      <c r="C86" s="44" t="s">
        <v>109</v>
      </c>
      <c r="D86" s="44" t="s">
        <v>90</v>
      </c>
      <c r="E86" s="57">
        <f t="shared" ref="E86:V86" si="21">E23+E54</f>
        <v>3999.9</v>
      </c>
      <c r="F86" s="57">
        <f t="shared" si="21"/>
        <v>0</v>
      </c>
      <c r="G86" s="57">
        <f t="shared" si="21"/>
        <v>0</v>
      </c>
      <c r="H86" s="57">
        <f t="shared" si="21"/>
        <v>0</v>
      </c>
      <c r="I86" s="57">
        <f t="shared" si="21"/>
        <v>0</v>
      </c>
      <c r="J86" s="57">
        <f t="shared" si="21"/>
        <v>0</v>
      </c>
      <c r="K86" s="57">
        <f t="shared" si="21"/>
        <v>3999.9</v>
      </c>
      <c r="L86" s="57">
        <f t="shared" si="21"/>
        <v>-143.38</v>
      </c>
      <c r="M86" s="57">
        <f t="shared" si="21"/>
        <v>0</v>
      </c>
      <c r="N86" s="57">
        <f t="shared" si="21"/>
        <v>0</v>
      </c>
      <c r="O86" s="57">
        <f t="shared" si="21"/>
        <v>0</v>
      </c>
      <c r="P86" s="57">
        <f t="shared" si="21"/>
        <v>0.08</v>
      </c>
      <c r="Q86" s="57">
        <f t="shared" si="21"/>
        <v>0</v>
      </c>
      <c r="R86" s="57">
        <f t="shared" si="21"/>
        <v>0</v>
      </c>
      <c r="S86" s="57">
        <f t="shared" si="21"/>
        <v>0</v>
      </c>
      <c r="T86" s="57">
        <f t="shared" si="21"/>
        <v>0</v>
      </c>
      <c r="U86" s="57">
        <f t="shared" si="21"/>
        <v>-143.30000000000001</v>
      </c>
      <c r="V86" s="57">
        <f t="shared" si="21"/>
        <v>4143.2</v>
      </c>
    </row>
    <row r="87" spans="1:22" x14ac:dyDescent="0.25">
      <c r="A87" s="20" t="s">
        <v>45</v>
      </c>
      <c r="B87" s="44" t="s">
        <v>151</v>
      </c>
      <c r="C87" s="44" t="s">
        <v>110</v>
      </c>
      <c r="D87" s="44" t="s">
        <v>124</v>
      </c>
      <c r="E87" s="57">
        <f t="shared" ref="E87:V87" si="22">E24+E55</f>
        <v>8000.1</v>
      </c>
      <c r="F87" s="57">
        <f t="shared" si="22"/>
        <v>0</v>
      </c>
      <c r="G87" s="57">
        <f t="shared" si="22"/>
        <v>0</v>
      </c>
      <c r="H87" s="57">
        <f t="shared" si="22"/>
        <v>0</v>
      </c>
      <c r="I87" s="57">
        <f t="shared" si="22"/>
        <v>0</v>
      </c>
      <c r="J87" s="57">
        <f t="shared" si="22"/>
        <v>0</v>
      </c>
      <c r="K87" s="57">
        <f t="shared" si="22"/>
        <v>8000.1</v>
      </c>
      <c r="L87" s="57">
        <f t="shared" si="22"/>
        <v>0</v>
      </c>
      <c r="M87" s="57">
        <f t="shared" si="22"/>
        <v>698.08</v>
      </c>
      <c r="N87" s="57">
        <f t="shared" si="22"/>
        <v>0</v>
      </c>
      <c r="O87" s="57">
        <f t="shared" si="22"/>
        <v>0</v>
      </c>
      <c r="P87" s="57">
        <f t="shared" si="22"/>
        <v>-9.9999999999999992E-2</v>
      </c>
      <c r="Q87" s="57">
        <f t="shared" si="22"/>
        <v>0</v>
      </c>
      <c r="R87" s="57">
        <f t="shared" si="22"/>
        <v>0</v>
      </c>
      <c r="S87" s="57">
        <f t="shared" si="22"/>
        <v>0</v>
      </c>
      <c r="T87" s="57">
        <f t="shared" si="22"/>
        <v>-698.08</v>
      </c>
      <c r="U87" s="57">
        <f t="shared" si="22"/>
        <v>-9.9999999999988626E-2</v>
      </c>
      <c r="V87" s="57">
        <f t="shared" si="22"/>
        <v>8000.2</v>
      </c>
    </row>
    <row r="88" spans="1:22" x14ac:dyDescent="0.25">
      <c r="A88" s="20" t="s">
        <v>46</v>
      </c>
      <c r="B88" s="44" t="s">
        <v>152</v>
      </c>
      <c r="C88" s="44" t="s">
        <v>111</v>
      </c>
      <c r="D88" s="44" t="s">
        <v>86</v>
      </c>
      <c r="E88" s="57">
        <f t="shared" ref="E88:V88" si="23">E25+E56</f>
        <v>6999.9</v>
      </c>
      <c r="F88" s="57">
        <f t="shared" si="23"/>
        <v>0</v>
      </c>
      <c r="G88" s="57">
        <f t="shared" si="23"/>
        <v>0</v>
      </c>
      <c r="H88" s="57">
        <f t="shared" si="23"/>
        <v>0</v>
      </c>
      <c r="I88" s="57">
        <f t="shared" si="23"/>
        <v>0</v>
      </c>
      <c r="J88" s="57">
        <f t="shared" si="23"/>
        <v>0</v>
      </c>
      <c r="K88" s="57">
        <f t="shared" si="23"/>
        <v>6999.9</v>
      </c>
      <c r="L88" s="57">
        <f t="shared" si="23"/>
        <v>0</v>
      </c>
      <c r="M88" s="57">
        <f t="shared" si="23"/>
        <v>303.3</v>
      </c>
      <c r="N88" s="57">
        <f t="shared" si="23"/>
        <v>0</v>
      </c>
      <c r="O88" s="57">
        <f t="shared" si="23"/>
        <v>0</v>
      </c>
      <c r="P88" s="57">
        <f t="shared" si="23"/>
        <v>-0.1</v>
      </c>
      <c r="Q88" s="57">
        <f t="shared" si="23"/>
        <v>0</v>
      </c>
      <c r="R88" s="57">
        <f t="shared" si="23"/>
        <v>0</v>
      </c>
      <c r="S88" s="57">
        <f t="shared" si="23"/>
        <v>0</v>
      </c>
      <c r="T88" s="57">
        <f t="shared" si="23"/>
        <v>-303.3</v>
      </c>
      <c r="U88" s="57">
        <f t="shared" si="23"/>
        <v>-0.10000000000001137</v>
      </c>
      <c r="V88" s="57">
        <f t="shared" si="23"/>
        <v>7000</v>
      </c>
    </row>
    <row r="89" spans="1:22" x14ac:dyDescent="0.25">
      <c r="A89" s="20" t="s">
        <v>52</v>
      </c>
      <c r="B89" s="44" t="s">
        <v>157</v>
      </c>
      <c r="C89" s="44" t="s">
        <v>83</v>
      </c>
      <c r="D89" s="44" t="s">
        <v>124</v>
      </c>
      <c r="E89" s="57">
        <f t="shared" ref="E89:V89" si="24">E26+E57</f>
        <v>10000.200000000001</v>
      </c>
      <c r="F89" s="57">
        <f t="shared" si="24"/>
        <v>0</v>
      </c>
      <c r="G89" s="57">
        <f t="shared" si="24"/>
        <v>0</v>
      </c>
      <c r="H89" s="57">
        <f t="shared" si="24"/>
        <v>0</v>
      </c>
      <c r="I89" s="57">
        <f t="shared" si="24"/>
        <v>0</v>
      </c>
      <c r="J89" s="57">
        <f t="shared" si="24"/>
        <v>0</v>
      </c>
      <c r="K89" s="57">
        <f t="shared" si="24"/>
        <v>10000.200000000001</v>
      </c>
      <c r="L89" s="57">
        <f t="shared" si="24"/>
        <v>0</v>
      </c>
      <c r="M89" s="57">
        <f t="shared" si="24"/>
        <v>1047.1199999999999</v>
      </c>
      <c r="N89" s="57">
        <f t="shared" si="24"/>
        <v>0</v>
      </c>
      <c r="O89" s="57">
        <f t="shared" si="24"/>
        <v>0</v>
      </c>
      <c r="P89" s="57">
        <f t="shared" si="24"/>
        <v>0</v>
      </c>
      <c r="Q89" s="57">
        <f t="shared" si="24"/>
        <v>0</v>
      </c>
      <c r="R89" s="57">
        <f t="shared" si="24"/>
        <v>0</v>
      </c>
      <c r="S89" s="57">
        <f t="shared" si="24"/>
        <v>0</v>
      </c>
      <c r="T89" s="57">
        <f t="shared" si="24"/>
        <v>-1047.1199999999999</v>
      </c>
      <c r="U89" s="57">
        <f t="shared" si="24"/>
        <v>-2.273181642920008E-14</v>
      </c>
      <c r="V89" s="57">
        <f t="shared" si="24"/>
        <v>10000.200000000001</v>
      </c>
    </row>
    <row r="90" spans="1:22" x14ac:dyDescent="0.25">
      <c r="A90" s="20" t="s">
        <v>53</v>
      </c>
      <c r="B90" s="44" t="s">
        <v>158</v>
      </c>
      <c r="C90" s="44" t="s">
        <v>112</v>
      </c>
      <c r="D90" s="44" t="s">
        <v>113</v>
      </c>
      <c r="E90" s="57">
        <f t="shared" ref="E90:V90" si="25">E27+E58</f>
        <v>8000.1</v>
      </c>
      <c r="F90" s="57">
        <f t="shared" si="25"/>
        <v>0</v>
      </c>
      <c r="G90" s="57">
        <f t="shared" si="25"/>
        <v>0</v>
      </c>
      <c r="H90" s="57">
        <f t="shared" si="25"/>
        <v>0</v>
      </c>
      <c r="I90" s="57">
        <f t="shared" si="25"/>
        <v>0</v>
      </c>
      <c r="J90" s="57">
        <f t="shared" si="25"/>
        <v>0</v>
      </c>
      <c r="K90" s="57">
        <f t="shared" si="25"/>
        <v>8000.1</v>
      </c>
      <c r="L90" s="57">
        <f t="shared" si="25"/>
        <v>0</v>
      </c>
      <c r="M90" s="57">
        <f t="shared" si="25"/>
        <v>698.08</v>
      </c>
      <c r="N90" s="57">
        <f t="shared" si="25"/>
        <v>0</v>
      </c>
      <c r="O90" s="57">
        <f t="shared" si="25"/>
        <v>0</v>
      </c>
      <c r="P90" s="57">
        <f t="shared" si="25"/>
        <v>-9.9999999999999992E-2</v>
      </c>
      <c r="Q90" s="57">
        <f t="shared" si="25"/>
        <v>0</v>
      </c>
      <c r="R90" s="57">
        <f t="shared" si="25"/>
        <v>0</v>
      </c>
      <c r="S90" s="57">
        <f t="shared" si="25"/>
        <v>0</v>
      </c>
      <c r="T90" s="57">
        <f t="shared" si="25"/>
        <v>-698.08</v>
      </c>
      <c r="U90" s="57">
        <f t="shared" si="25"/>
        <v>-9.9999999999988626E-2</v>
      </c>
      <c r="V90" s="57">
        <f t="shared" si="25"/>
        <v>8000.2</v>
      </c>
    </row>
    <row r="91" spans="1:22" x14ac:dyDescent="0.25">
      <c r="A91" s="20" t="s">
        <v>54</v>
      </c>
      <c r="B91" s="44" t="s">
        <v>159</v>
      </c>
      <c r="C91" s="44" t="s">
        <v>114</v>
      </c>
      <c r="D91" s="44" t="s">
        <v>101</v>
      </c>
      <c r="E91" s="57">
        <f t="shared" ref="E91:V91" si="26">E28+E59</f>
        <v>5000.1000000000004</v>
      </c>
      <c r="F91" s="57">
        <f t="shared" si="26"/>
        <v>0</v>
      </c>
      <c r="G91" s="57">
        <f t="shared" si="26"/>
        <v>0</v>
      </c>
      <c r="H91" s="57">
        <f t="shared" si="26"/>
        <v>0</v>
      </c>
      <c r="I91" s="57">
        <f t="shared" si="26"/>
        <v>0</v>
      </c>
      <c r="J91" s="57">
        <f t="shared" si="26"/>
        <v>0</v>
      </c>
      <c r="K91" s="57">
        <f t="shared" si="26"/>
        <v>5000.1000000000004</v>
      </c>
      <c r="L91" s="57">
        <f t="shared" si="26"/>
        <v>0</v>
      </c>
      <c r="M91" s="57">
        <f t="shared" si="26"/>
        <v>15.34</v>
      </c>
      <c r="N91" s="57">
        <f t="shared" si="26"/>
        <v>0</v>
      </c>
      <c r="O91" s="57">
        <f t="shared" si="26"/>
        <v>0</v>
      </c>
      <c r="P91" s="57">
        <f t="shared" si="26"/>
        <v>0.1</v>
      </c>
      <c r="Q91" s="57">
        <f t="shared" si="26"/>
        <v>0</v>
      </c>
      <c r="R91" s="57">
        <f t="shared" si="26"/>
        <v>0</v>
      </c>
      <c r="S91" s="57">
        <f t="shared" si="26"/>
        <v>0</v>
      </c>
      <c r="T91" s="57">
        <f t="shared" si="26"/>
        <v>-15.34</v>
      </c>
      <c r="U91" s="57">
        <f t="shared" si="26"/>
        <v>9.9999999999999825E-2</v>
      </c>
      <c r="V91" s="57">
        <f t="shared" si="26"/>
        <v>5000</v>
      </c>
    </row>
    <row r="92" spans="1:22" x14ac:dyDescent="0.25">
      <c r="A92" s="20" t="s">
        <v>55</v>
      </c>
      <c r="B92" s="44" t="s">
        <v>162</v>
      </c>
      <c r="C92" s="44" t="s">
        <v>89</v>
      </c>
      <c r="D92" s="44" t="s">
        <v>90</v>
      </c>
      <c r="E92" s="57">
        <f t="shared" ref="E92:V92" si="27">E29+E60</f>
        <v>5599.92</v>
      </c>
      <c r="F92" s="57">
        <f t="shared" si="27"/>
        <v>0</v>
      </c>
      <c r="G92" s="57">
        <f t="shared" si="27"/>
        <v>0</v>
      </c>
      <c r="H92" s="57">
        <f t="shared" si="27"/>
        <v>0</v>
      </c>
      <c r="I92" s="57">
        <f t="shared" si="27"/>
        <v>0</v>
      </c>
      <c r="J92" s="57">
        <f t="shared" si="27"/>
        <v>0</v>
      </c>
      <c r="K92" s="57">
        <f t="shared" si="27"/>
        <v>5599.92</v>
      </c>
      <c r="L92" s="57">
        <f t="shared" si="27"/>
        <v>-64.28</v>
      </c>
      <c r="M92" s="57">
        <f t="shared" si="27"/>
        <v>151.65</v>
      </c>
      <c r="N92" s="57">
        <f t="shared" si="27"/>
        <v>0</v>
      </c>
      <c r="O92" s="57">
        <f t="shared" si="27"/>
        <v>0</v>
      </c>
      <c r="P92" s="57">
        <f t="shared" si="27"/>
        <v>0</v>
      </c>
      <c r="Q92" s="57">
        <f t="shared" si="27"/>
        <v>0</v>
      </c>
      <c r="R92" s="57">
        <f t="shared" si="27"/>
        <v>0</v>
      </c>
      <c r="S92" s="57">
        <f t="shared" si="27"/>
        <v>0</v>
      </c>
      <c r="T92" s="57">
        <f t="shared" si="27"/>
        <v>-151.65</v>
      </c>
      <c r="U92" s="57">
        <f t="shared" si="27"/>
        <v>-64.280000000000015</v>
      </c>
      <c r="V92" s="57">
        <f t="shared" si="27"/>
        <v>5664.2</v>
      </c>
    </row>
    <row r="93" spans="1:22" s="55" customFormat="1" ht="15.75" thickBot="1" x14ac:dyDescent="0.3">
      <c r="A93" s="53" t="s">
        <v>57</v>
      </c>
      <c r="B93" s="54" t="s">
        <v>163</v>
      </c>
      <c r="C93" s="54" t="s">
        <v>115</v>
      </c>
      <c r="D93" s="54" t="s">
        <v>89</v>
      </c>
      <c r="E93" s="58">
        <f>E61</f>
        <v>3499.95</v>
      </c>
      <c r="F93" s="58">
        <f t="shared" ref="F93:V93" si="28">F61</f>
        <v>0</v>
      </c>
      <c r="G93" s="58">
        <f t="shared" si="28"/>
        <v>0</v>
      </c>
      <c r="H93" s="58">
        <f t="shared" si="28"/>
        <v>0</v>
      </c>
      <c r="I93" s="58">
        <f t="shared" si="28"/>
        <v>0</v>
      </c>
      <c r="J93" s="58">
        <f t="shared" si="28"/>
        <v>0</v>
      </c>
      <c r="K93" s="58">
        <f t="shared" si="28"/>
        <v>3499.95</v>
      </c>
      <c r="L93" s="58">
        <f t="shared" si="28"/>
        <v>0</v>
      </c>
      <c r="M93" s="58">
        <f t="shared" si="28"/>
        <v>151.65</v>
      </c>
      <c r="N93" s="58">
        <f t="shared" si="28"/>
        <v>0</v>
      </c>
      <c r="O93" s="58">
        <f t="shared" si="28"/>
        <v>0</v>
      </c>
      <c r="P93" s="58">
        <f t="shared" si="28"/>
        <v>-0.05</v>
      </c>
      <c r="Q93" s="58">
        <f t="shared" si="28"/>
        <v>0</v>
      </c>
      <c r="R93" s="58">
        <f t="shared" si="28"/>
        <v>0</v>
      </c>
      <c r="S93" s="58">
        <f t="shared" si="28"/>
        <v>0</v>
      </c>
      <c r="T93" s="58">
        <f t="shared" si="28"/>
        <v>-151.65</v>
      </c>
      <c r="U93" s="58">
        <f t="shared" si="28"/>
        <v>-5.0000000000011369E-2</v>
      </c>
      <c r="V93" s="58">
        <f t="shared" si="28"/>
        <v>3500</v>
      </c>
    </row>
    <row r="94" spans="1:22" ht="15.75" thickBot="1" x14ac:dyDescent="0.3">
      <c r="A94" s="196" t="s">
        <v>47</v>
      </c>
      <c r="B94" s="196"/>
      <c r="C94" s="196"/>
      <c r="D94" s="196"/>
      <c r="E94" s="59">
        <f>E30+E62</f>
        <v>206336.07</v>
      </c>
      <c r="F94" s="59">
        <f t="shared" ref="F94:V94" si="29">F30+F62</f>
        <v>2500</v>
      </c>
      <c r="G94" s="59">
        <f t="shared" si="29"/>
        <v>873.36</v>
      </c>
      <c r="H94" s="59">
        <f t="shared" si="29"/>
        <v>7406</v>
      </c>
      <c r="I94" s="59">
        <f t="shared" si="29"/>
        <v>4035.6</v>
      </c>
      <c r="J94" s="59">
        <f t="shared" si="29"/>
        <v>1170</v>
      </c>
      <c r="K94" s="59">
        <f t="shared" si="29"/>
        <v>222321.03</v>
      </c>
      <c r="L94" s="59">
        <f t="shared" si="29"/>
        <v>-351.02</v>
      </c>
      <c r="M94" s="59">
        <f t="shared" si="29"/>
        <v>18619.22</v>
      </c>
      <c r="N94" s="59">
        <f t="shared" si="29"/>
        <v>484.36</v>
      </c>
      <c r="O94" s="59">
        <f t="shared" si="29"/>
        <v>10820</v>
      </c>
      <c r="P94" s="59">
        <f t="shared" si="29"/>
        <v>0.33</v>
      </c>
      <c r="Q94" s="59">
        <f t="shared" si="29"/>
        <v>2663.92</v>
      </c>
      <c r="R94" s="59">
        <f t="shared" si="29"/>
        <v>1453.04</v>
      </c>
      <c r="S94" s="59">
        <f t="shared" si="29"/>
        <v>645.79999999999995</v>
      </c>
      <c r="T94" s="59">
        <f t="shared" si="29"/>
        <v>-18619.22</v>
      </c>
      <c r="U94" s="59">
        <f t="shared" si="29"/>
        <v>15716.429999999998</v>
      </c>
      <c r="V94" s="59">
        <f t="shared" si="29"/>
        <v>206604.6</v>
      </c>
    </row>
  </sheetData>
  <mergeCells count="9">
    <mergeCell ref="A62:D62"/>
    <mergeCell ref="A30:D30"/>
    <mergeCell ref="A94:D94"/>
    <mergeCell ref="A1:I1"/>
    <mergeCell ref="J1:V1"/>
    <mergeCell ref="A32:I32"/>
    <mergeCell ref="J32:V32"/>
    <mergeCell ref="A64:I64"/>
    <mergeCell ref="J64:V64"/>
  </mergeCells>
  <pageMargins left="0.25" right="0.25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99"/>
  <sheetViews>
    <sheetView showGridLines="0" topLeftCell="A70" zoomScale="85" zoomScaleNormal="85" workbookViewId="0">
      <selection activeCell="H33" sqref="H33"/>
    </sheetView>
  </sheetViews>
  <sheetFormatPr baseColWidth="10" defaultRowHeight="15" x14ac:dyDescent="0.25"/>
  <cols>
    <col min="1" max="1" width="8.85546875" style="104" customWidth="1"/>
    <col min="2" max="2" width="35.28515625" style="35" bestFit="1" customWidth="1"/>
    <col min="3" max="3" width="38.7109375" style="35" bestFit="1" customWidth="1"/>
    <col min="4" max="4" width="23.5703125" style="35" bestFit="1" customWidth="1"/>
    <col min="5" max="5" width="12.42578125" style="35" bestFit="1" customWidth="1"/>
    <col min="6" max="6" width="15.28515625" style="35" customWidth="1"/>
    <col min="7" max="7" width="12" style="36" bestFit="1" customWidth="1"/>
    <col min="8" max="8" width="10.5703125" style="35" bestFit="1" customWidth="1"/>
    <col min="9" max="9" width="14.7109375" style="35" customWidth="1"/>
    <col min="10" max="10" width="9.5703125" style="35" bestFit="1" customWidth="1"/>
    <col min="11" max="11" width="13.5703125" style="35" bestFit="1" customWidth="1"/>
    <col min="12" max="12" width="12" style="35" bestFit="1" customWidth="1"/>
    <col min="13" max="13" width="11" style="35" bestFit="1" customWidth="1"/>
    <col min="14" max="14" width="8.7109375" style="35" bestFit="1" customWidth="1"/>
    <col min="15" max="15" width="15" style="35" customWidth="1"/>
    <col min="16" max="16" width="7.85546875" style="35" bestFit="1" customWidth="1"/>
    <col min="17" max="17" width="14.85546875" style="35" bestFit="1" customWidth="1"/>
    <col min="18" max="18" width="13" style="35" bestFit="1" customWidth="1"/>
    <col min="19" max="19" width="11.140625" style="35" bestFit="1" customWidth="1"/>
    <col min="20" max="20" width="13.42578125" style="35" customWidth="1"/>
    <col min="21" max="21" width="17.140625" style="35" bestFit="1" customWidth="1"/>
    <col min="22" max="22" width="12.140625" style="35" bestFit="1" customWidth="1"/>
    <col min="23" max="16384" width="11.42578125" style="35"/>
  </cols>
  <sheetData>
    <row r="1" spans="1:23" ht="27.75" customHeight="1" thickBot="1" x14ac:dyDescent="0.3">
      <c r="A1" s="188" t="s">
        <v>192</v>
      </c>
      <c r="B1" s="188"/>
      <c r="C1" s="188"/>
      <c r="D1" s="188"/>
      <c r="E1" s="188"/>
      <c r="F1" s="188"/>
      <c r="G1" s="188"/>
      <c r="H1" s="188"/>
      <c r="I1" s="188"/>
      <c r="J1" s="188" t="s">
        <v>192</v>
      </c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34"/>
    </row>
    <row r="2" spans="1:23" ht="27" customHeight="1" thickBot="1" x14ac:dyDescent="0.3">
      <c r="A2" s="9" t="s">
        <v>0</v>
      </c>
      <c r="B2" s="10" t="s">
        <v>1</v>
      </c>
      <c r="C2" s="10" t="s">
        <v>79</v>
      </c>
      <c r="D2" s="10" t="s">
        <v>80</v>
      </c>
      <c r="E2" s="10" t="s">
        <v>2</v>
      </c>
      <c r="F2" s="10" t="s">
        <v>56</v>
      </c>
      <c r="G2" s="10" t="s">
        <v>189</v>
      </c>
      <c r="H2" s="10" t="s">
        <v>4</v>
      </c>
      <c r="I2" s="10" t="s">
        <v>5</v>
      </c>
      <c r="J2" s="10" t="s">
        <v>6</v>
      </c>
      <c r="K2" s="11" t="s">
        <v>7</v>
      </c>
      <c r="L2" s="10" t="s">
        <v>8</v>
      </c>
      <c r="M2" s="10" t="s">
        <v>9</v>
      </c>
      <c r="N2" s="10" t="s">
        <v>191</v>
      </c>
      <c r="O2" s="10" t="s">
        <v>11</v>
      </c>
      <c r="P2" s="10" t="s">
        <v>180</v>
      </c>
      <c r="Q2" s="10" t="s">
        <v>190</v>
      </c>
      <c r="R2" s="10" t="s">
        <v>14</v>
      </c>
      <c r="S2" s="10" t="s">
        <v>50</v>
      </c>
      <c r="T2" s="10" t="s">
        <v>17</v>
      </c>
      <c r="U2" s="11" t="s">
        <v>18</v>
      </c>
      <c r="V2" s="12" t="s">
        <v>19</v>
      </c>
    </row>
    <row r="3" spans="1:23" ht="15" customHeight="1" x14ac:dyDescent="0.25">
      <c r="A3" s="3" t="s">
        <v>20</v>
      </c>
      <c r="B3" s="47" t="s">
        <v>126</v>
      </c>
      <c r="C3" s="44" t="s">
        <v>81</v>
      </c>
      <c r="D3" s="44" t="s">
        <v>82</v>
      </c>
      <c r="E3" s="37">
        <v>4767.1499999999996</v>
      </c>
      <c r="F3" s="37">
        <v>0</v>
      </c>
      <c r="G3" s="37">
        <v>0</v>
      </c>
      <c r="H3" s="37">
        <v>529</v>
      </c>
      <c r="I3" s="37">
        <v>379.09</v>
      </c>
      <c r="J3" s="37">
        <v>0</v>
      </c>
      <c r="K3" s="37">
        <v>5675.24</v>
      </c>
      <c r="L3" s="37">
        <v>0</v>
      </c>
      <c r="M3" s="37">
        <v>664.97</v>
      </c>
      <c r="N3" s="37">
        <v>47.67</v>
      </c>
      <c r="O3" s="37">
        <v>1540</v>
      </c>
      <c r="P3" s="37">
        <v>0.01</v>
      </c>
      <c r="Q3" s="37">
        <v>262.19</v>
      </c>
      <c r="R3" s="37">
        <v>143.01</v>
      </c>
      <c r="S3" s="37">
        <v>63.56</v>
      </c>
      <c r="T3" s="38">
        <v>-664.97</v>
      </c>
      <c r="U3" s="37">
        <v>2056.44</v>
      </c>
      <c r="V3" s="37">
        <v>3618.8</v>
      </c>
    </row>
    <row r="4" spans="1:23" ht="15" customHeight="1" x14ac:dyDescent="0.25">
      <c r="A4" s="3" t="s">
        <v>21</v>
      </c>
      <c r="B4" s="47" t="s">
        <v>127</v>
      </c>
      <c r="C4" s="44" t="s">
        <v>83</v>
      </c>
      <c r="D4" s="44" t="s">
        <v>82</v>
      </c>
      <c r="E4" s="37">
        <v>4407.1499999999996</v>
      </c>
      <c r="F4" s="37">
        <v>0</v>
      </c>
      <c r="G4" s="37">
        <v>88.14</v>
      </c>
      <c r="H4" s="37">
        <v>529</v>
      </c>
      <c r="I4" s="37">
        <v>379.09</v>
      </c>
      <c r="J4" s="37">
        <v>65</v>
      </c>
      <c r="K4" s="37">
        <v>5468.38</v>
      </c>
      <c r="L4" s="37">
        <v>0</v>
      </c>
      <c r="M4" s="37">
        <v>620.78</v>
      </c>
      <c r="N4" s="37">
        <v>44.07</v>
      </c>
      <c r="O4" s="37">
        <v>850</v>
      </c>
      <c r="P4" s="38">
        <v>-0.05</v>
      </c>
      <c r="Q4" s="37">
        <v>242.39</v>
      </c>
      <c r="R4" s="37">
        <v>132.21</v>
      </c>
      <c r="S4" s="37">
        <v>58.76</v>
      </c>
      <c r="T4" s="38">
        <v>-620.78</v>
      </c>
      <c r="U4" s="37">
        <v>1327.38</v>
      </c>
      <c r="V4" s="37">
        <v>4141</v>
      </c>
    </row>
    <row r="5" spans="1:23" ht="15" customHeight="1" x14ac:dyDescent="0.25">
      <c r="A5" s="3" t="s">
        <v>22</v>
      </c>
      <c r="B5" s="47" t="s">
        <v>128</v>
      </c>
      <c r="C5" s="44" t="s">
        <v>84</v>
      </c>
      <c r="D5" s="44" t="s">
        <v>82</v>
      </c>
      <c r="E5" s="37">
        <v>3047.7</v>
      </c>
      <c r="F5" s="37">
        <v>0</v>
      </c>
      <c r="G5" s="37">
        <v>60.95</v>
      </c>
      <c r="H5" s="37">
        <v>529</v>
      </c>
      <c r="I5" s="37">
        <v>288.26</v>
      </c>
      <c r="J5" s="37">
        <v>0</v>
      </c>
      <c r="K5" s="37">
        <v>3925.91</v>
      </c>
      <c r="L5" s="37">
        <v>0</v>
      </c>
      <c r="M5" s="37">
        <v>337.18</v>
      </c>
      <c r="N5" s="37">
        <v>30.48</v>
      </c>
      <c r="O5" s="37">
        <v>1255</v>
      </c>
      <c r="P5" s="37">
        <v>0.14000000000000001</v>
      </c>
      <c r="Q5" s="37">
        <v>167.62</v>
      </c>
      <c r="R5" s="37">
        <v>91.43</v>
      </c>
      <c r="S5" s="37">
        <v>40.64</v>
      </c>
      <c r="T5" s="38">
        <v>-337.18</v>
      </c>
      <c r="U5" s="37">
        <v>1585.31</v>
      </c>
      <c r="V5" s="37">
        <v>2340.6</v>
      </c>
    </row>
    <row r="6" spans="1:23" ht="15" customHeight="1" x14ac:dyDescent="0.25">
      <c r="A6" s="3" t="s">
        <v>23</v>
      </c>
      <c r="B6" s="47" t="s">
        <v>129</v>
      </c>
      <c r="C6" s="44" t="s">
        <v>85</v>
      </c>
      <c r="D6" s="44" t="s">
        <v>86</v>
      </c>
      <c r="E6" s="37">
        <v>3173.4</v>
      </c>
      <c r="F6" s="37">
        <v>0</v>
      </c>
      <c r="G6" s="37">
        <v>63.47</v>
      </c>
      <c r="H6" s="37">
        <v>529</v>
      </c>
      <c r="I6" s="37">
        <v>288.26</v>
      </c>
      <c r="J6" s="37">
        <v>105</v>
      </c>
      <c r="K6" s="37">
        <v>4159.13</v>
      </c>
      <c r="L6" s="37">
        <v>0</v>
      </c>
      <c r="M6" s="37">
        <v>374.49</v>
      </c>
      <c r="N6" s="37">
        <v>31.73</v>
      </c>
      <c r="O6" s="37">
        <v>0</v>
      </c>
      <c r="P6" s="38">
        <v>-0.05</v>
      </c>
      <c r="Q6" s="37">
        <v>174.54</v>
      </c>
      <c r="R6" s="37">
        <v>95.2</v>
      </c>
      <c r="S6" s="37">
        <v>42.31</v>
      </c>
      <c r="T6" s="38">
        <v>-374.49</v>
      </c>
      <c r="U6" s="37">
        <v>343.73</v>
      </c>
      <c r="V6" s="37">
        <v>3815.4</v>
      </c>
    </row>
    <row r="7" spans="1:23" ht="15" customHeight="1" x14ac:dyDescent="0.25">
      <c r="A7" s="3" t="s">
        <v>24</v>
      </c>
      <c r="B7" s="47" t="s">
        <v>130</v>
      </c>
      <c r="C7" s="44" t="s">
        <v>87</v>
      </c>
      <c r="D7" s="44" t="s">
        <v>86</v>
      </c>
      <c r="E7" s="37">
        <v>3589.5</v>
      </c>
      <c r="F7" s="37">
        <v>0</v>
      </c>
      <c r="G7" s="37">
        <v>71.790000000000006</v>
      </c>
      <c r="H7" s="37">
        <v>529</v>
      </c>
      <c r="I7" s="37">
        <v>288.26</v>
      </c>
      <c r="J7" s="37">
        <v>0</v>
      </c>
      <c r="K7" s="37">
        <v>4478.55</v>
      </c>
      <c r="L7" s="37">
        <v>0</v>
      </c>
      <c r="M7" s="37">
        <v>430.1</v>
      </c>
      <c r="N7" s="37">
        <v>35.9</v>
      </c>
      <c r="O7" s="37">
        <v>1210</v>
      </c>
      <c r="P7" s="38">
        <v>-0.12</v>
      </c>
      <c r="Q7" s="37">
        <v>197.42</v>
      </c>
      <c r="R7" s="37">
        <v>107.69</v>
      </c>
      <c r="S7" s="37">
        <v>47.86</v>
      </c>
      <c r="T7" s="38">
        <v>-430.1</v>
      </c>
      <c r="U7" s="37">
        <v>1598.75</v>
      </c>
      <c r="V7" s="37">
        <v>2879.8</v>
      </c>
    </row>
    <row r="8" spans="1:23" ht="15" customHeight="1" x14ac:dyDescent="0.25">
      <c r="A8" s="3" t="s">
        <v>25</v>
      </c>
      <c r="B8" s="47" t="s">
        <v>131</v>
      </c>
      <c r="C8" s="44" t="s">
        <v>87</v>
      </c>
      <c r="D8" s="44" t="s">
        <v>86</v>
      </c>
      <c r="E8" s="37">
        <v>3070.8</v>
      </c>
      <c r="F8" s="37">
        <v>0</v>
      </c>
      <c r="G8" s="37">
        <v>61.42</v>
      </c>
      <c r="H8" s="37">
        <v>529</v>
      </c>
      <c r="I8" s="37">
        <v>197.42</v>
      </c>
      <c r="J8" s="37">
        <v>90</v>
      </c>
      <c r="K8" s="37">
        <v>3948.64</v>
      </c>
      <c r="L8" s="37">
        <v>0</v>
      </c>
      <c r="M8" s="37">
        <v>340.81</v>
      </c>
      <c r="N8" s="37">
        <v>30.71</v>
      </c>
      <c r="O8" s="37">
        <v>960</v>
      </c>
      <c r="P8" s="38">
        <v>-0.02</v>
      </c>
      <c r="Q8" s="37">
        <v>168.89</v>
      </c>
      <c r="R8" s="37">
        <v>92.12</v>
      </c>
      <c r="S8" s="37">
        <v>40.94</v>
      </c>
      <c r="T8" s="38">
        <v>-340.81</v>
      </c>
      <c r="U8" s="37">
        <v>1292.6400000000001</v>
      </c>
      <c r="V8" s="37">
        <v>2656</v>
      </c>
    </row>
    <row r="9" spans="1:23" ht="15" customHeight="1" x14ac:dyDescent="0.25">
      <c r="A9" s="3" t="s">
        <v>26</v>
      </c>
      <c r="B9" s="47" t="s">
        <v>132</v>
      </c>
      <c r="C9" s="44" t="s">
        <v>120</v>
      </c>
      <c r="D9" s="44" t="s">
        <v>88</v>
      </c>
      <c r="E9" s="37">
        <v>2161.9499999999998</v>
      </c>
      <c r="F9" s="37">
        <v>500</v>
      </c>
      <c r="G9" s="37">
        <v>43.24</v>
      </c>
      <c r="H9" s="37">
        <v>529</v>
      </c>
      <c r="I9" s="37">
        <v>197.42</v>
      </c>
      <c r="J9" s="37">
        <v>325</v>
      </c>
      <c r="K9" s="37">
        <v>3756.61</v>
      </c>
      <c r="L9" s="37">
        <v>0</v>
      </c>
      <c r="M9" s="37">
        <v>310.08999999999997</v>
      </c>
      <c r="N9" s="37">
        <v>21.62</v>
      </c>
      <c r="O9" s="37">
        <v>0</v>
      </c>
      <c r="P9" s="38">
        <v>-0.01</v>
      </c>
      <c r="Q9" s="37">
        <v>118.91</v>
      </c>
      <c r="R9" s="37">
        <v>64.86</v>
      </c>
      <c r="S9" s="37">
        <v>28.83</v>
      </c>
      <c r="T9" s="38">
        <v>-310.08999999999997</v>
      </c>
      <c r="U9" s="37">
        <v>234.21</v>
      </c>
      <c r="V9" s="37">
        <v>3522.4</v>
      </c>
    </row>
    <row r="10" spans="1:23" ht="15" customHeight="1" x14ac:dyDescent="0.25">
      <c r="A10" s="3" t="s">
        <v>27</v>
      </c>
      <c r="B10" s="47" t="s">
        <v>133</v>
      </c>
      <c r="C10" s="44" t="s">
        <v>89</v>
      </c>
      <c r="D10" s="44" t="s">
        <v>90</v>
      </c>
      <c r="E10" s="37">
        <v>3499.95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3499.95</v>
      </c>
      <c r="L10" s="37">
        <v>0</v>
      </c>
      <c r="M10" s="37">
        <v>151.65</v>
      </c>
      <c r="N10" s="37">
        <v>0</v>
      </c>
      <c r="O10" s="37">
        <v>0</v>
      </c>
      <c r="P10" s="38">
        <v>-0.05</v>
      </c>
      <c r="Q10" s="37">
        <v>0</v>
      </c>
      <c r="R10" s="37">
        <v>0</v>
      </c>
      <c r="S10" s="37">
        <v>0</v>
      </c>
      <c r="T10" s="38">
        <v>-151.65</v>
      </c>
      <c r="U10" s="37">
        <v>-0.05</v>
      </c>
      <c r="V10" s="37">
        <v>3500</v>
      </c>
    </row>
    <row r="11" spans="1:23" ht="15" customHeight="1" x14ac:dyDescent="0.25">
      <c r="A11" s="3" t="s">
        <v>28</v>
      </c>
      <c r="B11" s="47" t="s">
        <v>134</v>
      </c>
      <c r="C11" s="44" t="s">
        <v>91</v>
      </c>
      <c r="D11" s="44" t="s">
        <v>86</v>
      </c>
      <c r="E11" s="37">
        <v>3500.1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3500.1</v>
      </c>
      <c r="L11" s="37">
        <v>0</v>
      </c>
      <c r="M11" s="37">
        <v>151.66999999999999</v>
      </c>
      <c r="N11" s="37">
        <v>0</v>
      </c>
      <c r="O11" s="37">
        <v>0</v>
      </c>
      <c r="P11" s="37">
        <v>0.1</v>
      </c>
      <c r="Q11" s="37">
        <v>0</v>
      </c>
      <c r="R11" s="37">
        <v>0</v>
      </c>
      <c r="S11" s="37">
        <v>0</v>
      </c>
      <c r="T11" s="38">
        <v>-151.66999999999999</v>
      </c>
      <c r="U11" s="37">
        <v>0.1</v>
      </c>
      <c r="V11" s="37">
        <v>3500</v>
      </c>
    </row>
    <row r="12" spans="1:23" ht="15" customHeight="1" x14ac:dyDescent="0.25">
      <c r="A12" s="3" t="s">
        <v>29</v>
      </c>
      <c r="B12" s="44" t="s">
        <v>135</v>
      </c>
      <c r="C12" s="44" t="s">
        <v>92</v>
      </c>
      <c r="D12" s="44" t="s">
        <v>93</v>
      </c>
      <c r="E12" s="37">
        <v>2500.0500000000002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2500.0500000000002</v>
      </c>
      <c r="L12" s="37">
        <v>0</v>
      </c>
      <c r="M12" s="37">
        <v>7.67</v>
      </c>
      <c r="N12" s="37">
        <v>0</v>
      </c>
      <c r="O12" s="37">
        <v>0</v>
      </c>
      <c r="P12" s="38">
        <v>-0.15</v>
      </c>
      <c r="Q12" s="37">
        <v>0</v>
      </c>
      <c r="R12" s="37">
        <v>0</v>
      </c>
      <c r="S12" s="37">
        <v>0</v>
      </c>
      <c r="T12" s="38">
        <v>-7.67</v>
      </c>
      <c r="U12" s="37">
        <v>-0.15</v>
      </c>
      <c r="V12" s="37">
        <v>2500.1999999999998</v>
      </c>
    </row>
    <row r="13" spans="1:23" ht="15" customHeight="1" x14ac:dyDescent="0.25">
      <c r="A13" s="3" t="s">
        <v>30</v>
      </c>
      <c r="B13" s="44" t="s">
        <v>136</v>
      </c>
      <c r="C13" s="44" t="s">
        <v>94</v>
      </c>
      <c r="D13" s="44" t="s">
        <v>95</v>
      </c>
      <c r="E13" s="37">
        <v>3000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3000</v>
      </c>
      <c r="L13" s="37">
        <v>0</v>
      </c>
      <c r="M13" s="37">
        <v>76.98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8">
        <v>-76.98</v>
      </c>
      <c r="U13" s="37">
        <v>0</v>
      </c>
      <c r="V13" s="37">
        <v>3000</v>
      </c>
    </row>
    <row r="14" spans="1:23" ht="15" customHeight="1" x14ac:dyDescent="0.25">
      <c r="A14" s="3" t="s">
        <v>31</v>
      </c>
      <c r="B14" s="44" t="s">
        <v>137</v>
      </c>
      <c r="C14" s="44" t="s">
        <v>96</v>
      </c>
      <c r="D14" s="44" t="s">
        <v>97</v>
      </c>
      <c r="E14" s="37">
        <v>15000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15000</v>
      </c>
      <c r="L14" s="37">
        <v>0</v>
      </c>
      <c r="M14" s="37">
        <v>2759.37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8">
        <v>-2759.37</v>
      </c>
      <c r="U14" s="37">
        <v>0</v>
      </c>
      <c r="V14" s="37">
        <v>15000</v>
      </c>
    </row>
    <row r="15" spans="1:23" ht="15" customHeight="1" x14ac:dyDescent="0.25">
      <c r="A15" s="3" t="s">
        <v>34</v>
      </c>
      <c r="B15" s="44" t="s">
        <v>140</v>
      </c>
      <c r="C15" s="44" t="s">
        <v>100</v>
      </c>
      <c r="D15" s="44" t="s">
        <v>88</v>
      </c>
      <c r="E15" s="37">
        <v>2499.9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2499.9</v>
      </c>
      <c r="L15" s="37">
        <v>0</v>
      </c>
      <c r="M15" s="37">
        <v>7.65</v>
      </c>
      <c r="N15" s="37">
        <v>0</v>
      </c>
      <c r="O15" s="37">
        <v>0</v>
      </c>
      <c r="P15" s="38">
        <v>-0.1</v>
      </c>
      <c r="Q15" s="37">
        <v>0</v>
      </c>
      <c r="R15" s="37">
        <v>0</v>
      </c>
      <c r="S15" s="37">
        <v>0</v>
      </c>
      <c r="T15" s="38">
        <v>-7.65</v>
      </c>
      <c r="U15" s="37">
        <v>-0.1</v>
      </c>
      <c r="V15" s="37">
        <v>2500</v>
      </c>
    </row>
    <row r="16" spans="1:23" ht="15" customHeight="1" x14ac:dyDescent="0.25">
      <c r="A16" s="3" t="s">
        <v>36</v>
      </c>
      <c r="B16" s="44" t="s">
        <v>142</v>
      </c>
      <c r="C16" s="44" t="s">
        <v>102</v>
      </c>
      <c r="D16" s="44" t="s">
        <v>103</v>
      </c>
      <c r="E16" s="37">
        <v>4000.05</v>
      </c>
      <c r="F16" s="37">
        <v>500</v>
      </c>
      <c r="G16" s="37">
        <v>0</v>
      </c>
      <c r="H16" s="37">
        <v>0</v>
      </c>
      <c r="I16" s="37">
        <v>0</v>
      </c>
      <c r="J16" s="37">
        <v>0</v>
      </c>
      <c r="K16" s="37">
        <v>4500.05</v>
      </c>
      <c r="L16" s="37">
        <v>0</v>
      </c>
      <c r="M16" s="37">
        <v>433.95</v>
      </c>
      <c r="N16" s="37">
        <v>0</v>
      </c>
      <c r="O16" s="37">
        <v>0</v>
      </c>
      <c r="P16" s="38">
        <v>-0.15</v>
      </c>
      <c r="Q16" s="37">
        <v>0</v>
      </c>
      <c r="R16" s="37">
        <v>0</v>
      </c>
      <c r="S16" s="37">
        <v>0</v>
      </c>
      <c r="T16" s="38">
        <v>-433.95</v>
      </c>
      <c r="U16" s="37">
        <v>-0.15</v>
      </c>
      <c r="V16" s="37">
        <v>4500.2</v>
      </c>
    </row>
    <row r="17" spans="1:22" ht="15" customHeight="1" x14ac:dyDescent="0.25">
      <c r="A17" s="3" t="s">
        <v>37</v>
      </c>
      <c r="B17" s="44" t="s">
        <v>143</v>
      </c>
      <c r="C17" s="44" t="s">
        <v>121</v>
      </c>
      <c r="D17" s="44" t="s">
        <v>86</v>
      </c>
      <c r="E17" s="37">
        <v>4000.05</v>
      </c>
      <c r="F17" s="37">
        <v>500</v>
      </c>
      <c r="G17" s="37">
        <v>0</v>
      </c>
      <c r="H17" s="37">
        <v>0</v>
      </c>
      <c r="I17" s="37">
        <v>0</v>
      </c>
      <c r="J17" s="37">
        <v>0</v>
      </c>
      <c r="K17" s="37">
        <v>4500.05</v>
      </c>
      <c r="L17" s="37">
        <v>0</v>
      </c>
      <c r="M17" s="37">
        <v>433.95</v>
      </c>
      <c r="N17" s="37">
        <v>0</v>
      </c>
      <c r="O17" s="37">
        <v>0</v>
      </c>
      <c r="P17" s="37">
        <v>0.05</v>
      </c>
      <c r="Q17" s="37">
        <v>0</v>
      </c>
      <c r="R17" s="37">
        <v>0</v>
      </c>
      <c r="S17" s="37">
        <v>0</v>
      </c>
      <c r="T17" s="38">
        <v>-433.95</v>
      </c>
      <c r="U17" s="37">
        <v>0.05</v>
      </c>
      <c r="V17" s="37">
        <v>4500</v>
      </c>
    </row>
    <row r="18" spans="1:22" ht="15" customHeight="1" x14ac:dyDescent="0.25">
      <c r="A18" s="3" t="s">
        <v>39</v>
      </c>
      <c r="B18" s="44" t="s">
        <v>145</v>
      </c>
      <c r="C18" s="44" t="s">
        <v>122</v>
      </c>
      <c r="D18" s="44" t="s">
        <v>104</v>
      </c>
      <c r="E18" s="37">
        <v>3000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3000</v>
      </c>
      <c r="L18" s="37">
        <v>0</v>
      </c>
      <c r="M18" s="37">
        <v>76.98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8">
        <v>-76.98</v>
      </c>
      <c r="U18" s="37">
        <v>0</v>
      </c>
      <c r="V18" s="37">
        <v>3000</v>
      </c>
    </row>
    <row r="19" spans="1:22" ht="15" customHeight="1" x14ac:dyDescent="0.25">
      <c r="A19" s="3" t="s">
        <v>40</v>
      </c>
      <c r="B19" s="44" t="s">
        <v>146</v>
      </c>
      <c r="C19" s="44" t="s">
        <v>105</v>
      </c>
      <c r="D19" s="44" t="s">
        <v>86</v>
      </c>
      <c r="E19" s="37">
        <v>4500</v>
      </c>
      <c r="F19" s="37">
        <v>500</v>
      </c>
      <c r="G19" s="37">
        <v>0</v>
      </c>
      <c r="H19" s="37">
        <v>0</v>
      </c>
      <c r="I19" s="37">
        <v>0</v>
      </c>
      <c r="J19" s="37">
        <v>0</v>
      </c>
      <c r="K19" s="37">
        <v>5000</v>
      </c>
      <c r="L19" s="37">
        <v>0</v>
      </c>
      <c r="M19" s="37">
        <v>523.54</v>
      </c>
      <c r="N19" s="37">
        <v>0</v>
      </c>
      <c r="O19" s="37">
        <v>2270</v>
      </c>
      <c r="P19" s="37">
        <v>0</v>
      </c>
      <c r="Q19" s="37">
        <v>0</v>
      </c>
      <c r="R19" s="37">
        <v>0</v>
      </c>
      <c r="S19" s="37">
        <v>0</v>
      </c>
      <c r="T19" s="38">
        <v>-523.54</v>
      </c>
      <c r="U19" s="37">
        <v>2270</v>
      </c>
      <c r="V19" s="37">
        <v>2730</v>
      </c>
    </row>
    <row r="20" spans="1:22" ht="15" customHeight="1" x14ac:dyDescent="0.25">
      <c r="A20" s="3" t="s">
        <v>41</v>
      </c>
      <c r="B20" s="44" t="s">
        <v>147</v>
      </c>
      <c r="C20" s="44" t="s">
        <v>106</v>
      </c>
      <c r="D20" s="44" t="s">
        <v>106</v>
      </c>
      <c r="E20" s="37">
        <v>2000.1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2000.1</v>
      </c>
      <c r="L20" s="38">
        <v>-71.680000000000007</v>
      </c>
      <c r="M20" s="37">
        <v>0</v>
      </c>
      <c r="N20" s="37">
        <v>0</v>
      </c>
      <c r="O20" s="37">
        <v>0</v>
      </c>
      <c r="P20" s="38">
        <v>-0.02</v>
      </c>
      <c r="Q20" s="37">
        <v>0</v>
      </c>
      <c r="R20" s="37">
        <v>0</v>
      </c>
      <c r="S20" s="37">
        <v>0</v>
      </c>
      <c r="T20" s="37">
        <v>0</v>
      </c>
      <c r="U20" s="37">
        <v>-71.7</v>
      </c>
      <c r="V20" s="37">
        <v>2071.8000000000002</v>
      </c>
    </row>
    <row r="21" spans="1:22" ht="15" customHeight="1" x14ac:dyDescent="0.25">
      <c r="A21" s="3" t="s">
        <v>42</v>
      </c>
      <c r="B21" s="44" t="s">
        <v>148</v>
      </c>
      <c r="C21" s="44" t="s">
        <v>123</v>
      </c>
      <c r="D21" s="44" t="s">
        <v>93</v>
      </c>
      <c r="E21" s="37">
        <v>4000.05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4000.05</v>
      </c>
      <c r="L21" s="37">
        <v>0</v>
      </c>
      <c r="M21" s="37">
        <v>349.04</v>
      </c>
      <c r="N21" s="37">
        <v>0</v>
      </c>
      <c r="O21" s="37">
        <v>0</v>
      </c>
      <c r="P21" s="38">
        <v>-0.15</v>
      </c>
      <c r="Q21" s="37">
        <v>0</v>
      </c>
      <c r="R21" s="37">
        <v>0</v>
      </c>
      <c r="S21" s="37">
        <v>0</v>
      </c>
      <c r="T21" s="38">
        <v>-349.04</v>
      </c>
      <c r="U21" s="37">
        <v>-0.15</v>
      </c>
      <c r="V21" s="37">
        <v>4000.2</v>
      </c>
    </row>
    <row r="22" spans="1:22" ht="15" customHeight="1" x14ac:dyDescent="0.25">
      <c r="A22" s="3" t="s">
        <v>43</v>
      </c>
      <c r="B22" s="44" t="s">
        <v>149</v>
      </c>
      <c r="C22" s="44" t="s">
        <v>107</v>
      </c>
      <c r="D22" s="44" t="s">
        <v>108</v>
      </c>
      <c r="E22" s="37">
        <v>2500.0500000000002</v>
      </c>
      <c r="F22" s="37">
        <v>500</v>
      </c>
      <c r="G22" s="37">
        <v>0</v>
      </c>
      <c r="H22" s="37">
        <v>0</v>
      </c>
      <c r="I22" s="37">
        <v>0</v>
      </c>
      <c r="J22" s="37">
        <v>0</v>
      </c>
      <c r="K22" s="37">
        <v>3000.05</v>
      </c>
      <c r="L22" s="37">
        <v>0</v>
      </c>
      <c r="M22" s="37">
        <v>76.989999999999995</v>
      </c>
      <c r="N22" s="37">
        <v>0</v>
      </c>
      <c r="O22" s="37">
        <v>0</v>
      </c>
      <c r="P22" s="37">
        <v>0.05</v>
      </c>
      <c r="Q22" s="37">
        <v>0</v>
      </c>
      <c r="R22" s="37">
        <v>0</v>
      </c>
      <c r="S22" s="37">
        <v>0</v>
      </c>
      <c r="T22" s="38">
        <v>-76.989999999999995</v>
      </c>
      <c r="U22" s="37">
        <v>0.05</v>
      </c>
      <c r="V22" s="37">
        <v>3000</v>
      </c>
    </row>
    <row r="23" spans="1:22" ht="15" customHeight="1" x14ac:dyDescent="0.25">
      <c r="A23" s="3" t="s">
        <v>44</v>
      </c>
      <c r="B23" s="44" t="s">
        <v>150</v>
      </c>
      <c r="C23" s="44" t="s">
        <v>109</v>
      </c>
      <c r="D23" s="44" t="s">
        <v>90</v>
      </c>
      <c r="E23" s="37">
        <v>1999.95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1999.95</v>
      </c>
      <c r="L23" s="38">
        <v>-71.69</v>
      </c>
      <c r="M23" s="37">
        <v>0</v>
      </c>
      <c r="N23" s="37">
        <v>0</v>
      </c>
      <c r="O23" s="37">
        <v>0</v>
      </c>
      <c r="P23" s="38">
        <v>-0.16</v>
      </c>
      <c r="Q23" s="37">
        <v>0</v>
      </c>
      <c r="R23" s="37">
        <v>0</v>
      </c>
      <c r="S23" s="37">
        <v>0</v>
      </c>
      <c r="T23" s="37">
        <v>0</v>
      </c>
      <c r="U23" s="37">
        <v>-71.849999999999994</v>
      </c>
      <c r="V23" s="37">
        <v>2071.8000000000002</v>
      </c>
    </row>
    <row r="24" spans="1:22" ht="15" customHeight="1" x14ac:dyDescent="0.25">
      <c r="A24" s="3" t="s">
        <v>45</v>
      </c>
      <c r="B24" s="44" t="s">
        <v>151</v>
      </c>
      <c r="C24" s="44" t="s">
        <v>110</v>
      </c>
      <c r="D24" s="44" t="s">
        <v>124</v>
      </c>
      <c r="E24" s="37">
        <v>4000.05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4000.05</v>
      </c>
      <c r="L24" s="37">
        <v>0</v>
      </c>
      <c r="M24" s="37">
        <v>349.04</v>
      </c>
      <c r="N24" s="37">
        <v>0</v>
      </c>
      <c r="O24" s="37">
        <v>0</v>
      </c>
      <c r="P24" s="37">
        <v>0.05</v>
      </c>
      <c r="Q24" s="37">
        <v>0</v>
      </c>
      <c r="R24" s="37">
        <v>0</v>
      </c>
      <c r="S24" s="37">
        <v>0</v>
      </c>
      <c r="T24" s="38">
        <v>-349.04</v>
      </c>
      <c r="U24" s="37">
        <v>0.05</v>
      </c>
      <c r="V24" s="37">
        <v>4000</v>
      </c>
    </row>
    <row r="25" spans="1:22" ht="15" customHeight="1" x14ac:dyDescent="0.25">
      <c r="A25" s="3" t="s">
        <v>46</v>
      </c>
      <c r="B25" s="44" t="s">
        <v>152</v>
      </c>
      <c r="C25" s="44" t="s">
        <v>111</v>
      </c>
      <c r="D25" s="44" t="s">
        <v>86</v>
      </c>
      <c r="E25" s="37">
        <v>3499.95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3499.95</v>
      </c>
      <c r="L25" s="37">
        <v>0</v>
      </c>
      <c r="M25" s="37">
        <v>151.65</v>
      </c>
      <c r="N25" s="37">
        <v>0</v>
      </c>
      <c r="O25" s="37">
        <v>0</v>
      </c>
      <c r="P25" s="38">
        <v>-0.05</v>
      </c>
      <c r="Q25" s="37">
        <v>0</v>
      </c>
      <c r="R25" s="37">
        <v>0</v>
      </c>
      <c r="S25" s="37">
        <v>0</v>
      </c>
      <c r="T25" s="38">
        <v>-151.65</v>
      </c>
      <c r="U25" s="37">
        <v>-0.05</v>
      </c>
      <c r="V25" s="37">
        <v>3500</v>
      </c>
    </row>
    <row r="26" spans="1:22" ht="15" customHeight="1" x14ac:dyDescent="0.25">
      <c r="A26" s="3" t="s">
        <v>52</v>
      </c>
      <c r="B26" s="44" t="s">
        <v>157</v>
      </c>
      <c r="C26" s="44" t="s">
        <v>83</v>
      </c>
      <c r="D26" s="44" t="s">
        <v>124</v>
      </c>
      <c r="E26" s="37">
        <v>5000.1000000000004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5000.1000000000004</v>
      </c>
      <c r="L26" s="37">
        <v>0</v>
      </c>
      <c r="M26" s="37">
        <v>523.55999999999995</v>
      </c>
      <c r="N26" s="37">
        <v>0</v>
      </c>
      <c r="O26" s="37">
        <v>0</v>
      </c>
      <c r="P26" s="37">
        <v>0.1</v>
      </c>
      <c r="Q26" s="37">
        <v>0</v>
      </c>
      <c r="R26" s="37">
        <v>0</v>
      </c>
      <c r="S26" s="37">
        <v>0</v>
      </c>
      <c r="T26" s="38">
        <v>-523.55999999999995</v>
      </c>
      <c r="U26" s="37">
        <v>0.1</v>
      </c>
      <c r="V26" s="37">
        <v>5000</v>
      </c>
    </row>
    <row r="27" spans="1:22" ht="15" customHeight="1" x14ac:dyDescent="0.25">
      <c r="A27" s="3" t="s">
        <v>53</v>
      </c>
      <c r="B27" s="44" t="s">
        <v>158</v>
      </c>
      <c r="C27" s="44" t="s">
        <v>112</v>
      </c>
      <c r="D27" s="44" t="s">
        <v>113</v>
      </c>
      <c r="E27" s="37">
        <v>4000.05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4000.05</v>
      </c>
      <c r="L27" s="37">
        <v>0</v>
      </c>
      <c r="M27" s="37">
        <v>349.04</v>
      </c>
      <c r="N27" s="37">
        <v>0</v>
      </c>
      <c r="O27" s="37">
        <v>0</v>
      </c>
      <c r="P27" s="37">
        <v>0.05</v>
      </c>
      <c r="Q27" s="37">
        <v>0</v>
      </c>
      <c r="R27" s="37">
        <v>0</v>
      </c>
      <c r="S27" s="37">
        <v>0</v>
      </c>
      <c r="T27" s="38">
        <v>-349.04</v>
      </c>
      <c r="U27" s="37">
        <v>0.05</v>
      </c>
      <c r="V27" s="37">
        <v>4000</v>
      </c>
    </row>
    <row r="28" spans="1:22" ht="15" customHeight="1" x14ac:dyDescent="0.25">
      <c r="A28" s="3" t="s">
        <v>54</v>
      </c>
      <c r="B28" s="44" t="s">
        <v>159</v>
      </c>
      <c r="C28" s="44" t="s">
        <v>114</v>
      </c>
      <c r="D28" s="44" t="s">
        <v>101</v>
      </c>
      <c r="E28" s="37">
        <v>2500.0500000000002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2500.0500000000002</v>
      </c>
      <c r="L28" s="37">
        <v>0</v>
      </c>
      <c r="M28" s="37">
        <v>7.67</v>
      </c>
      <c r="N28" s="37">
        <v>0</v>
      </c>
      <c r="O28" s="37">
        <v>0</v>
      </c>
      <c r="P28" s="37">
        <v>0.05</v>
      </c>
      <c r="Q28" s="37">
        <v>0</v>
      </c>
      <c r="R28" s="37">
        <v>0</v>
      </c>
      <c r="S28" s="37">
        <v>0</v>
      </c>
      <c r="T28" s="38">
        <v>-7.67</v>
      </c>
      <c r="U28" s="37">
        <v>0.05</v>
      </c>
      <c r="V28" s="37">
        <v>2500</v>
      </c>
    </row>
    <row r="29" spans="1:22" ht="15" customHeight="1" x14ac:dyDescent="0.25">
      <c r="A29" s="3" t="s">
        <v>55</v>
      </c>
      <c r="B29" s="44" t="s">
        <v>162</v>
      </c>
      <c r="C29" s="44" t="s">
        <v>89</v>
      </c>
      <c r="D29" s="44" t="s">
        <v>90</v>
      </c>
      <c r="E29" s="37">
        <v>3499.95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3499.95</v>
      </c>
      <c r="L29" s="37">
        <v>0</v>
      </c>
      <c r="M29" s="37">
        <v>151.65</v>
      </c>
      <c r="N29" s="37">
        <v>0</v>
      </c>
      <c r="O29" s="37">
        <v>0</v>
      </c>
      <c r="P29" s="38">
        <v>-0.05</v>
      </c>
      <c r="Q29" s="37">
        <v>0</v>
      </c>
      <c r="R29" s="37">
        <v>0</v>
      </c>
      <c r="S29" s="37">
        <v>0</v>
      </c>
      <c r="T29" s="38">
        <v>-151.65</v>
      </c>
      <c r="U29" s="37">
        <v>-0.05</v>
      </c>
      <c r="V29" s="37">
        <v>3500</v>
      </c>
    </row>
    <row r="30" spans="1:22" ht="15" customHeight="1" x14ac:dyDescent="0.25">
      <c r="A30" s="3" t="s">
        <v>57</v>
      </c>
      <c r="B30" s="44" t="s">
        <v>163</v>
      </c>
      <c r="C30" s="44" t="s">
        <v>115</v>
      </c>
      <c r="D30" s="44" t="s">
        <v>89</v>
      </c>
      <c r="E30" s="37">
        <v>3499.95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3499.95</v>
      </c>
      <c r="L30" s="37">
        <v>0</v>
      </c>
      <c r="M30" s="37">
        <v>151.65</v>
      </c>
      <c r="N30" s="37">
        <v>0</v>
      </c>
      <c r="O30" s="37">
        <v>0</v>
      </c>
      <c r="P30" s="37">
        <v>0.15</v>
      </c>
      <c r="Q30" s="37">
        <v>0</v>
      </c>
      <c r="R30" s="37">
        <v>0</v>
      </c>
      <c r="S30" s="37">
        <v>0</v>
      </c>
      <c r="T30" s="38">
        <v>-151.65</v>
      </c>
      <c r="U30" s="37">
        <v>0.15</v>
      </c>
      <c r="V30" s="37">
        <v>3499.8</v>
      </c>
    </row>
    <row r="31" spans="1:22" ht="15" customHeight="1" x14ac:dyDescent="0.25">
      <c r="A31" s="3" t="s">
        <v>58</v>
      </c>
      <c r="B31" s="44" t="s">
        <v>165</v>
      </c>
      <c r="C31" s="44" t="s">
        <v>123</v>
      </c>
      <c r="D31" s="44" t="s">
        <v>93</v>
      </c>
      <c r="E31" s="37">
        <v>4000.05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4000.05</v>
      </c>
      <c r="L31" s="37">
        <v>0</v>
      </c>
      <c r="M31" s="37">
        <v>349.04</v>
      </c>
      <c r="N31" s="37">
        <v>0</v>
      </c>
      <c r="O31" s="37">
        <v>0</v>
      </c>
      <c r="P31" s="37">
        <v>0.05</v>
      </c>
      <c r="Q31" s="37">
        <v>0</v>
      </c>
      <c r="R31" s="37">
        <v>0</v>
      </c>
      <c r="S31" s="37">
        <v>0</v>
      </c>
      <c r="T31" s="38">
        <v>-349.04</v>
      </c>
      <c r="U31" s="37">
        <v>0.05</v>
      </c>
      <c r="V31" s="37">
        <v>4000</v>
      </c>
    </row>
    <row r="32" spans="1:22" ht="15" customHeight="1" thickBot="1" x14ac:dyDescent="0.3">
      <c r="A32" s="3" t="s">
        <v>59</v>
      </c>
      <c r="B32" s="44" t="s">
        <v>166</v>
      </c>
      <c r="C32" s="44" t="s">
        <v>106</v>
      </c>
      <c r="D32" s="44" t="s">
        <v>90</v>
      </c>
      <c r="E32" s="37">
        <v>1999.95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1999.95</v>
      </c>
      <c r="L32" s="38">
        <v>-71.69</v>
      </c>
      <c r="M32" s="37">
        <v>0</v>
      </c>
      <c r="N32" s="37">
        <v>0</v>
      </c>
      <c r="O32" s="37">
        <v>0</v>
      </c>
      <c r="P32" s="37">
        <v>0.04</v>
      </c>
      <c r="Q32" s="37">
        <v>0</v>
      </c>
      <c r="R32" s="37">
        <v>0</v>
      </c>
      <c r="S32" s="37">
        <v>0</v>
      </c>
      <c r="T32" s="37">
        <v>0</v>
      </c>
      <c r="U32" s="37">
        <v>-71.650000000000006</v>
      </c>
      <c r="V32" s="37">
        <v>2071.6</v>
      </c>
    </row>
    <row r="33" spans="1:22" ht="15" customHeight="1" thickBot="1" x14ac:dyDescent="0.3">
      <c r="A33" s="184" t="s">
        <v>48</v>
      </c>
      <c r="B33" s="185"/>
      <c r="C33" s="185"/>
      <c r="D33" s="186"/>
      <c r="E33" s="39">
        <v>112218</v>
      </c>
      <c r="F33" s="39">
        <v>2500</v>
      </c>
      <c r="G33" s="39">
        <v>389.01</v>
      </c>
      <c r="H33" s="39">
        <v>3703</v>
      </c>
      <c r="I33" s="39">
        <v>2017.8</v>
      </c>
      <c r="J33" s="39">
        <v>585</v>
      </c>
      <c r="K33" s="39">
        <v>121412.81</v>
      </c>
      <c r="L33" s="39">
        <v>-215.06</v>
      </c>
      <c r="M33" s="39">
        <v>10161.16</v>
      </c>
      <c r="N33" s="39">
        <v>242.18</v>
      </c>
      <c r="O33" s="39">
        <v>8085</v>
      </c>
      <c r="P33" s="39">
        <v>-0.28999999999999998</v>
      </c>
      <c r="Q33" s="39">
        <v>1331.96</v>
      </c>
      <c r="R33" s="39">
        <v>726.52</v>
      </c>
      <c r="S33" s="39">
        <v>322.89999999999998</v>
      </c>
      <c r="T33" s="39">
        <v>-10161.16</v>
      </c>
      <c r="U33" s="39">
        <v>10493.21</v>
      </c>
      <c r="V33" s="39">
        <v>110919.6</v>
      </c>
    </row>
    <row r="34" spans="1:22" ht="27" customHeight="1" thickBot="1" x14ac:dyDescent="0.3">
      <c r="A34" s="188" t="s">
        <v>193</v>
      </c>
      <c r="B34" s="188"/>
      <c r="C34" s="188"/>
      <c r="D34" s="188"/>
      <c r="E34" s="188"/>
      <c r="F34" s="188"/>
      <c r="G34" s="188"/>
      <c r="H34" s="188"/>
      <c r="I34" s="188"/>
      <c r="J34" s="200" t="s">
        <v>193</v>
      </c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</row>
    <row r="35" spans="1:22" ht="23.25" thickBot="1" x14ac:dyDescent="0.3">
      <c r="A35" s="9" t="s">
        <v>0</v>
      </c>
      <c r="B35" s="10" t="s">
        <v>1</v>
      </c>
      <c r="C35" s="10" t="s">
        <v>79</v>
      </c>
      <c r="D35" s="10" t="s">
        <v>80</v>
      </c>
      <c r="E35" s="10" t="s">
        <v>2</v>
      </c>
      <c r="F35" s="10" t="s">
        <v>56</v>
      </c>
      <c r="G35" s="10" t="s">
        <v>189</v>
      </c>
      <c r="H35" s="10" t="s">
        <v>4</v>
      </c>
      <c r="I35" s="10" t="s">
        <v>5</v>
      </c>
      <c r="J35" s="10" t="s">
        <v>6</v>
      </c>
      <c r="K35" s="11" t="s">
        <v>7</v>
      </c>
      <c r="L35" s="10" t="s">
        <v>8</v>
      </c>
      <c r="M35" s="10" t="s">
        <v>9</v>
      </c>
      <c r="N35" s="10" t="s">
        <v>191</v>
      </c>
      <c r="O35" s="10" t="s">
        <v>11</v>
      </c>
      <c r="P35" s="10" t="s">
        <v>180</v>
      </c>
      <c r="Q35" s="10" t="s">
        <v>190</v>
      </c>
      <c r="R35" s="10" t="s">
        <v>14</v>
      </c>
      <c r="S35" s="10" t="s">
        <v>50</v>
      </c>
      <c r="T35" s="10" t="s">
        <v>17</v>
      </c>
      <c r="U35" s="11" t="s">
        <v>18</v>
      </c>
      <c r="V35" s="12" t="s">
        <v>19</v>
      </c>
    </row>
    <row r="36" spans="1:22" x14ac:dyDescent="0.25">
      <c r="A36" s="3" t="s">
        <v>20</v>
      </c>
      <c r="B36" s="47" t="s">
        <v>126</v>
      </c>
      <c r="C36" s="44" t="s">
        <v>81</v>
      </c>
      <c r="D36" s="44" t="s">
        <v>82</v>
      </c>
      <c r="E36" s="37">
        <v>4767.1499999999996</v>
      </c>
      <c r="F36" s="37">
        <v>0</v>
      </c>
      <c r="G36" s="37">
        <v>95.34</v>
      </c>
      <c r="H36" s="37">
        <v>529</v>
      </c>
      <c r="I36" s="37">
        <v>379.09</v>
      </c>
      <c r="J36" s="37">
        <v>0</v>
      </c>
      <c r="K36" s="37">
        <v>5770.58</v>
      </c>
      <c r="L36" s="37">
        <v>0</v>
      </c>
      <c r="M36" s="37">
        <v>685.33</v>
      </c>
      <c r="N36" s="37">
        <v>47.67</v>
      </c>
      <c r="O36" s="37">
        <v>1540</v>
      </c>
      <c r="P36" s="37">
        <v>0.15</v>
      </c>
      <c r="Q36" s="37">
        <v>262.19</v>
      </c>
      <c r="R36" s="37">
        <v>143.01</v>
      </c>
      <c r="S36" s="37">
        <v>63.56</v>
      </c>
      <c r="T36" s="38">
        <v>-685.33</v>
      </c>
      <c r="U36" s="37">
        <v>2056.58</v>
      </c>
      <c r="V36" s="37">
        <v>3714</v>
      </c>
    </row>
    <row r="37" spans="1:22" x14ac:dyDescent="0.25">
      <c r="A37" s="3" t="s">
        <v>21</v>
      </c>
      <c r="B37" s="47" t="s">
        <v>127</v>
      </c>
      <c r="C37" s="44" t="s">
        <v>83</v>
      </c>
      <c r="D37" s="44" t="s">
        <v>82</v>
      </c>
      <c r="E37" s="37">
        <v>4407.1499999999996</v>
      </c>
      <c r="F37" s="37">
        <v>0</v>
      </c>
      <c r="G37" s="37">
        <v>88.14</v>
      </c>
      <c r="H37" s="37">
        <v>529</v>
      </c>
      <c r="I37" s="37">
        <v>379.09</v>
      </c>
      <c r="J37" s="37">
        <v>65</v>
      </c>
      <c r="K37" s="37">
        <v>5468.38</v>
      </c>
      <c r="L37" s="37">
        <v>0</v>
      </c>
      <c r="M37" s="37">
        <v>620.78</v>
      </c>
      <c r="N37" s="37">
        <v>44.07</v>
      </c>
      <c r="O37" s="37">
        <v>850</v>
      </c>
      <c r="P37" s="37">
        <v>0.15</v>
      </c>
      <c r="Q37" s="37">
        <v>242.39</v>
      </c>
      <c r="R37" s="37">
        <v>132.21</v>
      </c>
      <c r="S37" s="37">
        <v>58.76</v>
      </c>
      <c r="T37" s="38">
        <v>-620.78</v>
      </c>
      <c r="U37" s="37">
        <v>1327.58</v>
      </c>
      <c r="V37" s="37">
        <v>4140.8</v>
      </c>
    </row>
    <row r="38" spans="1:22" x14ac:dyDescent="0.25">
      <c r="A38" s="3" t="s">
        <v>22</v>
      </c>
      <c r="B38" s="47" t="s">
        <v>128</v>
      </c>
      <c r="C38" s="44" t="s">
        <v>84</v>
      </c>
      <c r="D38" s="44" t="s">
        <v>82</v>
      </c>
      <c r="E38" s="37">
        <v>3047.7</v>
      </c>
      <c r="F38" s="37">
        <v>0</v>
      </c>
      <c r="G38" s="37">
        <v>60.95</v>
      </c>
      <c r="H38" s="37">
        <v>529</v>
      </c>
      <c r="I38" s="37">
        <v>288.26</v>
      </c>
      <c r="J38" s="37">
        <v>0</v>
      </c>
      <c r="K38" s="37">
        <v>3925.91</v>
      </c>
      <c r="L38" s="37">
        <v>0</v>
      </c>
      <c r="M38" s="37">
        <v>337.18</v>
      </c>
      <c r="N38" s="37">
        <v>30.48</v>
      </c>
      <c r="O38" s="37">
        <v>1255</v>
      </c>
      <c r="P38" s="38">
        <v>-0.06</v>
      </c>
      <c r="Q38" s="37">
        <v>167.62</v>
      </c>
      <c r="R38" s="37">
        <v>91.43</v>
      </c>
      <c r="S38" s="37">
        <v>40.64</v>
      </c>
      <c r="T38" s="38">
        <v>-337.18</v>
      </c>
      <c r="U38" s="37">
        <v>1585.11</v>
      </c>
      <c r="V38" s="37">
        <v>2340.8000000000002</v>
      </c>
    </row>
    <row r="39" spans="1:22" x14ac:dyDescent="0.25">
      <c r="A39" s="3" t="s">
        <v>23</v>
      </c>
      <c r="B39" s="47" t="s">
        <v>129</v>
      </c>
      <c r="C39" s="44" t="s">
        <v>85</v>
      </c>
      <c r="D39" s="44" t="s">
        <v>86</v>
      </c>
      <c r="E39" s="37">
        <v>3173.4</v>
      </c>
      <c r="F39" s="37">
        <v>0</v>
      </c>
      <c r="G39" s="37">
        <v>63.47</v>
      </c>
      <c r="H39" s="37">
        <v>529</v>
      </c>
      <c r="I39" s="37">
        <v>288.26</v>
      </c>
      <c r="J39" s="37">
        <v>105</v>
      </c>
      <c r="K39" s="37">
        <v>4159.13</v>
      </c>
      <c r="L39" s="37">
        <v>0</v>
      </c>
      <c r="M39" s="37">
        <v>374.49</v>
      </c>
      <c r="N39" s="37">
        <v>31.73</v>
      </c>
      <c r="O39" s="37">
        <v>0</v>
      </c>
      <c r="P39" s="38">
        <v>-0.05</v>
      </c>
      <c r="Q39" s="37">
        <v>174.54</v>
      </c>
      <c r="R39" s="37">
        <v>95.2</v>
      </c>
      <c r="S39" s="37">
        <v>42.31</v>
      </c>
      <c r="T39" s="38">
        <v>-374.49</v>
      </c>
      <c r="U39" s="37">
        <v>343.73</v>
      </c>
      <c r="V39" s="37">
        <v>3815.4</v>
      </c>
    </row>
    <row r="40" spans="1:22" x14ac:dyDescent="0.25">
      <c r="A40" s="3" t="s">
        <v>24</v>
      </c>
      <c r="B40" s="47" t="s">
        <v>130</v>
      </c>
      <c r="C40" s="44" t="s">
        <v>87</v>
      </c>
      <c r="D40" s="44" t="s">
        <v>86</v>
      </c>
      <c r="E40" s="37">
        <v>3589.5</v>
      </c>
      <c r="F40" s="37">
        <v>0</v>
      </c>
      <c r="G40" s="37">
        <v>71.790000000000006</v>
      </c>
      <c r="H40" s="37">
        <v>529</v>
      </c>
      <c r="I40" s="37">
        <v>288.26</v>
      </c>
      <c r="J40" s="37">
        <v>0</v>
      </c>
      <c r="K40" s="37">
        <v>4478.55</v>
      </c>
      <c r="L40" s="37">
        <v>0</v>
      </c>
      <c r="M40" s="37">
        <v>430.1</v>
      </c>
      <c r="N40" s="37">
        <v>35.9</v>
      </c>
      <c r="O40" s="37">
        <v>1210</v>
      </c>
      <c r="P40" s="37">
        <v>0.08</v>
      </c>
      <c r="Q40" s="37">
        <v>197.42</v>
      </c>
      <c r="R40" s="37">
        <v>107.69</v>
      </c>
      <c r="S40" s="37">
        <v>47.86</v>
      </c>
      <c r="T40" s="38">
        <v>-430.1</v>
      </c>
      <c r="U40" s="37">
        <v>1598.95</v>
      </c>
      <c r="V40" s="37">
        <v>2879.6</v>
      </c>
    </row>
    <row r="41" spans="1:22" x14ac:dyDescent="0.25">
      <c r="A41" s="3" t="s">
        <v>25</v>
      </c>
      <c r="B41" s="47" t="s">
        <v>131</v>
      </c>
      <c r="C41" s="44" t="s">
        <v>87</v>
      </c>
      <c r="D41" s="44" t="s">
        <v>86</v>
      </c>
      <c r="E41" s="37">
        <v>3070.8</v>
      </c>
      <c r="F41" s="37">
        <v>0</v>
      </c>
      <c r="G41" s="37">
        <v>61.42</v>
      </c>
      <c r="H41" s="37">
        <v>529</v>
      </c>
      <c r="I41" s="37">
        <v>197.42</v>
      </c>
      <c r="J41" s="37">
        <v>90</v>
      </c>
      <c r="K41" s="37">
        <v>3948.64</v>
      </c>
      <c r="L41" s="37">
        <v>0</v>
      </c>
      <c r="M41" s="37">
        <v>340.81</v>
      </c>
      <c r="N41" s="37">
        <v>30.71</v>
      </c>
      <c r="O41" s="37">
        <v>960</v>
      </c>
      <c r="P41" s="38">
        <v>-0.02</v>
      </c>
      <c r="Q41" s="37">
        <v>168.89</v>
      </c>
      <c r="R41" s="37">
        <v>92.12</v>
      </c>
      <c r="S41" s="37">
        <v>40.94</v>
      </c>
      <c r="T41" s="38">
        <v>-340.81</v>
      </c>
      <c r="U41" s="37">
        <v>1292.6400000000001</v>
      </c>
      <c r="V41" s="37">
        <v>2656</v>
      </c>
    </row>
    <row r="42" spans="1:22" x14ac:dyDescent="0.25">
      <c r="A42" s="3" t="s">
        <v>26</v>
      </c>
      <c r="B42" s="47" t="s">
        <v>132</v>
      </c>
      <c r="C42" s="44" t="s">
        <v>120</v>
      </c>
      <c r="D42" s="44" t="s">
        <v>88</v>
      </c>
      <c r="E42" s="37">
        <v>2161.9499999999998</v>
      </c>
      <c r="F42" s="37">
        <v>0</v>
      </c>
      <c r="G42" s="37">
        <v>43.24</v>
      </c>
      <c r="H42" s="37">
        <v>529</v>
      </c>
      <c r="I42" s="37">
        <v>197.42</v>
      </c>
      <c r="J42" s="37">
        <v>325</v>
      </c>
      <c r="K42" s="37">
        <v>3256.61</v>
      </c>
      <c r="L42" s="37">
        <v>0</v>
      </c>
      <c r="M42" s="37">
        <v>125.18</v>
      </c>
      <c r="N42" s="37">
        <v>21.62</v>
      </c>
      <c r="O42" s="37">
        <v>0</v>
      </c>
      <c r="P42" s="38">
        <v>-0.01</v>
      </c>
      <c r="Q42" s="37">
        <v>118.91</v>
      </c>
      <c r="R42" s="37">
        <v>64.86</v>
      </c>
      <c r="S42" s="37">
        <v>28.83</v>
      </c>
      <c r="T42" s="38">
        <v>-125.18</v>
      </c>
      <c r="U42" s="37">
        <v>234.21</v>
      </c>
      <c r="V42" s="37">
        <v>3022.4</v>
      </c>
    </row>
    <row r="43" spans="1:22" x14ac:dyDescent="0.25">
      <c r="A43" s="3" t="s">
        <v>27</v>
      </c>
      <c r="B43" s="47" t="s">
        <v>133</v>
      </c>
      <c r="C43" s="44" t="s">
        <v>89</v>
      </c>
      <c r="D43" s="44" t="s">
        <v>90</v>
      </c>
      <c r="E43" s="37">
        <v>3499.95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3499.95</v>
      </c>
      <c r="L43" s="37">
        <v>0</v>
      </c>
      <c r="M43" s="37">
        <v>151.65</v>
      </c>
      <c r="N43" s="37">
        <v>0</v>
      </c>
      <c r="O43" s="37">
        <v>0</v>
      </c>
      <c r="P43" s="37">
        <v>0.15</v>
      </c>
      <c r="Q43" s="37">
        <v>0</v>
      </c>
      <c r="R43" s="37">
        <v>0</v>
      </c>
      <c r="S43" s="37">
        <v>0</v>
      </c>
      <c r="T43" s="38">
        <v>-151.65</v>
      </c>
      <c r="U43" s="37">
        <v>0.15</v>
      </c>
      <c r="V43" s="37">
        <v>3499.8</v>
      </c>
    </row>
    <row r="44" spans="1:22" x14ac:dyDescent="0.25">
      <c r="A44" s="3" t="s">
        <v>28</v>
      </c>
      <c r="B44" s="47" t="s">
        <v>134</v>
      </c>
      <c r="C44" s="44" t="s">
        <v>91</v>
      </c>
      <c r="D44" s="44" t="s">
        <v>86</v>
      </c>
      <c r="E44" s="37">
        <v>3500.1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3500.1</v>
      </c>
      <c r="L44" s="37">
        <v>0</v>
      </c>
      <c r="M44" s="37">
        <v>151.66999999999999</v>
      </c>
      <c r="N44" s="37">
        <v>0</v>
      </c>
      <c r="O44" s="37">
        <v>0</v>
      </c>
      <c r="P44" s="38">
        <v>-0.1</v>
      </c>
      <c r="Q44" s="37">
        <v>0</v>
      </c>
      <c r="R44" s="37">
        <v>0</v>
      </c>
      <c r="S44" s="37">
        <v>0</v>
      </c>
      <c r="T44" s="38">
        <v>-151.66999999999999</v>
      </c>
      <c r="U44" s="37">
        <v>-0.1</v>
      </c>
      <c r="V44" s="37">
        <v>3500.2</v>
      </c>
    </row>
    <row r="45" spans="1:22" x14ac:dyDescent="0.25">
      <c r="A45" s="3" t="s">
        <v>29</v>
      </c>
      <c r="B45" s="44" t="s">
        <v>135</v>
      </c>
      <c r="C45" s="44" t="s">
        <v>92</v>
      </c>
      <c r="D45" s="44" t="s">
        <v>93</v>
      </c>
      <c r="E45" s="37">
        <v>2500.0500000000002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2500.0500000000002</v>
      </c>
      <c r="L45" s="37">
        <v>0</v>
      </c>
      <c r="M45" s="37">
        <v>7.67</v>
      </c>
      <c r="N45" s="37">
        <v>0</v>
      </c>
      <c r="O45" s="37">
        <v>0</v>
      </c>
      <c r="P45" s="37">
        <v>0.05</v>
      </c>
      <c r="Q45" s="37">
        <v>0</v>
      </c>
      <c r="R45" s="37">
        <v>0</v>
      </c>
      <c r="S45" s="37">
        <v>0</v>
      </c>
      <c r="T45" s="38">
        <v>-7.67</v>
      </c>
      <c r="U45" s="37">
        <v>0.05</v>
      </c>
      <c r="V45" s="37">
        <v>2500</v>
      </c>
    </row>
    <row r="46" spans="1:22" x14ac:dyDescent="0.25">
      <c r="A46" s="3" t="s">
        <v>30</v>
      </c>
      <c r="B46" s="44" t="s">
        <v>136</v>
      </c>
      <c r="C46" s="44" t="s">
        <v>94</v>
      </c>
      <c r="D46" s="44" t="s">
        <v>95</v>
      </c>
      <c r="E46" s="37">
        <v>3000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3000</v>
      </c>
      <c r="L46" s="37">
        <v>0</v>
      </c>
      <c r="M46" s="37">
        <v>76.98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8">
        <v>-76.98</v>
      </c>
      <c r="U46" s="37">
        <v>0</v>
      </c>
      <c r="V46" s="37">
        <v>3000</v>
      </c>
    </row>
    <row r="47" spans="1:22" x14ac:dyDescent="0.25">
      <c r="A47" s="3" t="s">
        <v>31</v>
      </c>
      <c r="B47" s="44" t="s">
        <v>137</v>
      </c>
      <c r="C47" s="44" t="s">
        <v>96</v>
      </c>
      <c r="D47" s="44" t="s">
        <v>97</v>
      </c>
      <c r="E47" s="37">
        <v>15000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15000</v>
      </c>
      <c r="L47" s="37">
        <v>0</v>
      </c>
      <c r="M47" s="37">
        <v>2759.37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8">
        <v>-2759.37</v>
      </c>
      <c r="U47" s="37">
        <v>0</v>
      </c>
      <c r="V47" s="37">
        <v>15000</v>
      </c>
    </row>
    <row r="48" spans="1:22" x14ac:dyDescent="0.25">
      <c r="A48" s="3" t="s">
        <v>34</v>
      </c>
      <c r="B48" s="44" t="s">
        <v>140</v>
      </c>
      <c r="C48" s="44" t="s">
        <v>100</v>
      </c>
      <c r="D48" s="44" t="s">
        <v>88</v>
      </c>
      <c r="E48" s="37">
        <v>2499.9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2499.9</v>
      </c>
      <c r="L48" s="37">
        <v>0</v>
      </c>
      <c r="M48" s="37">
        <v>7.65</v>
      </c>
      <c r="N48" s="37">
        <v>0</v>
      </c>
      <c r="O48" s="37">
        <v>0</v>
      </c>
      <c r="P48" s="37">
        <v>0.1</v>
      </c>
      <c r="Q48" s="37">
        <v>0</v>
      </c>
      <c r="R48" s="37">
        <v>0</v>
      </c>
      <c r="S48" s="37">
        <v>0</v>
      </c>
      <c r="T48" s="38">
        <v>-7.65</v>
      </c>
      <c r="U48" s="37">
        <v>0.1</v>
      </c>
      <c r="V48" s="37">
        <v>2499.8000000000002</v>
      </c>
    </row>
    <row r="49" spans="1:22" x14ac:dyDescent="0.25">
      <c r="A49" s="3" t="s">
        <v>36</v>
      </c>
      <c r="B49" s="44" t="s">
        <v>142</v>
      </c>
      <c r="C49" s="44" t="s">
        <v>102</v>
      </c>
      <c r="D49" s="44" t="s">
        <v>103</v>
      </c>
      <c r="E49" s="37">
        <v>4000.05</v>
      </c>
      <c r="F49" s="37">
        <v>500</v>
      </c>
      <c r="G49" s="37">
        <v>0</v>
      </c>
      <c r="H49" s="37">
        <v>0</v>
      </c>
      <c r="I49" s="37">
        <v>0</v>
      </c>
      <c r="J49" s="37">
        <v>0</v>
      </c>
      <c r="K49" s="37">
        <v>4500.05</v>
      </c>
      <c r="L49" s="37">
        <v>0</v>
      </c>
      <c r="M49" s="37">
        <v>433.95</v>
      </c>
      <c r="N49" s="37">
        <v>0</v>
      </c>
      <c r="O49" s="37">
        <v>0</v>
      </c>
      <c r="P49" s="37">
        <v>0.05</v>
      </c>
      <c r="Q49" s="37">
        <v>0</v>
      </c>
      <c r="R49" s="37">
        <v>0</v>
      </c>
      <c r="S49" s="37">
        <v>0</v>
      </c>
      <c r="T49" s="38">
        <v>-433.95</v>
      </c>
      <c r="U49" s="37">
        <v>0.05</v>
      </c>
      <c r="V49" s="37">
        <v>4500</v>
      </c>
    </row>
    <row r="50" spans="1:22" x14ac:dyDescent="0.25">
      <c r="A50" s="3" t="s">
        <v>37</v>
      </c>
      <c r="B50" s="44" t="s">
        <v>143</v>
      </c>
      <c r="C50" s="44" t="s">
        <v>121</v>
      </c>
      <c r="D50" s="44" t="s">
        <v>86</v>
      </c>
      <c r="E50" s="37">
        <v>4000.05</v>
      </c>
      <c r="F50" s="37">
        <v>500</v>
      </c>
      <c r="G50" s="37">
        <v>0</v>
      </c>
      <c r="H50" s="37">
        <v>0</v>
      </c>
      <c r="I50" s="37">
        <v>0</v>
      </c>
      <c r="J50" s="37">
        <v>0</v>
      </c>
      <c r="K50" s="37">
        <v>4500.05</v>
      </c>
      <c r="L50" s="37">
        <v>0</v>
      </c>
      <c r="M50" s="37">
        <v>433.95</v>
      </c>
      <c r="N50" s="37">
        <v>0</v>
      </c>
      <c r="O50" s="37">
        <v>0</v>
      </c>
      <c r="P50" s="38">
        <v>-0.15</v>
      </c>
      <c r="Q50" s="37">
        <v>0</v>
      </c>
      <c r="R50" s="37">
        <v>0</v>
      </c>
      <c r="S50" s="37">
        <v>0</v>
      </c>
      <c r="T50" s="38">
        <v>-433.95</v>
      </c>
      <c r="U50" s="37">
        <v>-0.15</v>
      </c>
      <c r="V50" s="37">
        <v>4500.2</v>
      </c>
    </row>
    <row r="51" spans="1:22" x14ac:dyDescent="0.25">
      <c r="A51" s="3" t="s">
        <v>39</v>
      </c>
      <c r="B51" s="44" t="s">
        <v>145</v>
      </c>
      <c r="C51" s="44" t="s">
        <v>122</v>
      </c>
      <c r="D51" s="44" t="s">
        <v>104</v>
      </c>
      <c r="E51" s="37">
        <v>3000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3000</v>
      </c>
      <c r="L51" s="37">
        <v>0</v>
      </c>
      <c r="M51" s="37">
        <v>76.98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8">
        <v>-76.98</v>
      </c>
      <c r="U51" s="37">
        <v>0</v>
      </c>
      <c r="V51" s="37">
        <v>3000</v>
      </c>
    </row>
    <row r="52" spans="1:22" x14ac:dyDescent="0.25">
      <c r="A52" s="3" t="s">
        <v>40</v>
      </c>
      <c r="B52" s="44" t="s">
        <v>146</v>
      </c>
      <c r="C52" s="44" t="s">
        <v>105</v>
      </c>
      <c r="D52" s="44" t="s">
        <v>86</v>
      </c>
      <c r="E52" s="37">
        <v>4500</v>
      </c>
      <c r="F52" s="37">
        <v>500</v>
      </c>
      <c r="G52" s="37">
        <v>0</v>
      </c>
      <c r="H52" s="37">
        <v>0</v>
      </c>
      <c r="I52" s="37">
        <v>0</v>
      </c>
      <c r="J52" s="37">
        <v>0</v>
      </c>
      <c r="K52" s="37">
        <v>5000</v>
      </c>
      <c r="L52" s="37">
        <v>0</v>
      </c>
      <c r="M52" s="37">
        <v>523.54</v>
      </c>
      <c r="N52" s="37">
        <v>0</v>
      </c>
      <c r="O52" s="37">
        <v>2270</v>
      </c>
      <c r="P52" s="37">
        <v>0</v>
      </c>
      <c r="Q52" s="37">
        <v>0</v>
      </c>
      <c r="R52" s="37">
        <v>0</v>
      </c>
      <c r="S52" s="37">
        <v>0</v>
      </c>
      <c r="T52" s="38">
        <v>-523.54</v>
      </c>
      <c r="U52" s="37">
        <v>2270</v>
      </c>
      <c r="V52" s="37">
        <v>2730</v>
      </c>
    </row>
    <row r="53" spans="1:22" x14ac:dyDescent="0.25">
      <c r="A53" s="3" t="s">
        <v>41</v>
      </c>
      <c r="B53" s="44" t="s">
        <v>147</v>
      </c>
      <c r="C53" s="44" t="s">
        <v>106</v>
      </c>
      <c r="D53" s="44" t="s">
        <v>106</v>
      </c>
      <c r="E53" s="37">
        <v>2000.1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2000.1</v>
      </c>
      <c r="L53" s="38">
        <v>-71.680000000000007</v>
      </c>
      <c r="M53" s="37">
        <v>0</v>
      </c>
      <c r="N53" s="37">
        <v>0</v>
      </c>
      <c r="O53" s="37">
        <v>0</v>
      </c>
      <c r="P53" s="38">
        <v>-0.02</v>
      </c>
      <c r="Q53" s="37">
        <v>0</v>
      </c>
      <c r="R53" s="37">
        <v>0</v>
      </c>
      <c r="S53" s="37">
        <v>0</v>
      </c>
      <c r="T53" s="37">
        <v>0</v>
      </c>
      <c r="U53" s="37">
        <v>-71.7</v>
      </c>
      <c r="V53" s="37">
        <v>2071.8000000000002</v>
      </c>
    </row>
    <row r="54" spans="1:22" x14ac:dyDescent="0.25">
      <c r="A54" s="3" t="s">
        <v>42</v>
      </c>
      <c r="B54" s="44" t="s">
        <v>148</v>
      </c>
      <c r="C54" s="44" t="s">
        <v>123</v>
      </c>
      <c r="D54" s="44" t="s">
        <v>93</v>
      </c>
      <c r="E54" s="37">
        <v>4000.05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4000.05</v>
      </c>
      <c r="L54" s="37">
        <v>0</v>
      </c>
      <c r="M54" s="37">
        <v>349.04</v>
      </c>
      <c r="N54" s="37">
        <v>0</v>
      </c>
      <c r="O54" s="37">
        <v>0</v>
      </c>
      <c r="P54" s="37">
        <v>0.05</v>
      </c>
      <c r="Q54" s="37">
        <v>0</v>
      </c>
      <c r="R54" s="37">
        <v>0</v>
      </c>
      <c r="S54" s="37">
        <v>0</v>
      </c>
      <c r="T54" s="38">
        <v>-349.04</v>
      </c>
      <c r="U54" s="37">
        <v>0.05</v>
      </c>
      <c r="V54" s="37">
        <v>4000</v>
      </c>
    </row>
    <row r="55" spans="1:22" x14ac:dyDescent="0.25">
      <c r="A55" s="3" t="s">
        <v>43</v>
      </c>
      <c r="B55" s="44" t="s">
        <v>149</v>
      </c>
      <c r="C55" s="44" t="s">
        <v>107</v>
      </c>
      <c r="D55" s="44" t="s">
        <v>108</v>
      </c>
      <c r="E55" s="37">
        <v>2500.0500000000002</v>
      </c>
      <c r="F55" s="37">
        <v>500</v>
      </c>
      <c r="G55" s="37">
        <v>0</v>
      </c>
      <c r="H55" s="37">
        <v>0</v>
      </c>
      <c r="I55" s="37">
        <v>0</v>
      </c>
      <c r="J55" s="37">
        <v>0</v>
      </c>
      <c r="K55" s="37">
        <v>3000.05</v>
      </c>
      <c r="L55" s="37">
        <v>0</v>
      </c>
      <c r="M55" s="37">
        <v>76.989999999999995</v>
      </c>
      <c r="N55" s="37">
        <v>0</v>
      </c>
      <c r="O55" s="37">
        <v>0</v>
      </c>
      <c r="P55" s="38">
        <v>-0.15</v>
      </c>
      <c r="Q55" s="37">
        <v>0</v>
      </c>
      <c r="R55" s="37">
        <v>0</v>
      </c>
      <c r="S55" s="37">
        <v>0</v>
      </c>
      <c r="T55" s="38">
        <v>-76.989999999999995</v>
      </c>
      <c r="U55" s="37">
        <v>-0.15</v>
      </c>
      <c r="V55" s="37">
        <v>3000.2</v>
      </c>
    </row>
    <row r="56" spans="1:22" x14ac:dyDescent="0.25">
      <c r="A56" s="3" t="s">
        <v>44</v>
      </c>
      <c r="B56" s="44" t="s">
        <v>150</v>
      </c>
      <c r="C56" s="44" t="s">
        <v>109</v>
      </c>
      <c r="D56" s="44" t="s">
        <v>90</v>
      </c>
      <c r="E56" s="37">
        <v>1999.95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1999.95</v>
      </c>
      <c r="L56" s="38">
        <v>-71.69</v>
      </c>
      <c r="M56" s="37">
        <v>0</v>
      </c>
      <c r="N56" s="37">
        <v>0</v>
      </c>
      <c r="O56" s="37">
        <v>0</v>
      </c>
      <c r="P56" s="37">
        <v>0.04</v>
      </c>
      <c r="Q56" s="37">
        <v>0</v>
      </c>
      <c r="R56" s="37">
        <v>0</v>
      </c>
      <c r="S56" s="37">
        <v>0</v>
      </c>
      <c r="T56" s="37">
        <v>0</v>
      </c>
      <c r="U56" s="37">
        <v>-71.650000000000006</v>
      </c>
      <c r="V56" s="37">
        <v>2071.6</v>
      </c>
    </row>
    <row r="57" spans="1:22" x14ac:dyDescent="0.25">
      <c r="A57" s="3" t="s">
        <v>45</v>
      </c>
      <c r="B57" s="44" t="s">
        <v>151</v>
      </c>
      <c r="C57" s="44" t="s">
        <v>110</v>
      </c>
      <c r="D57" s="44" t="s">
        <v>124</v>
      </c>
      <c r="E57" s="37">
        <v>4000.05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4000.05</v>
      </c>
      <c r="L57" s="37">
        <v>0</v>
      </c>
      <c r="M57" s="37">
        <v>349.04</v>
      </c>
      <c r="N57" s="37">
        <v>0</v>
      </c>
      <c r="O57" s="37">
        <v>0</v>
      </c>
      <c r="P57" s="37">
        <v>0.05</v>
      </c>
      <c r="Q57" s="37">
        <v>0</v>
      </c>
      <c r="R57" s="37">
        <v>0</v>
      </c>
      <c r="S57" s="37">
        <v>0</v>
      </c>
      <c r="T57" s="38">
        <v>-349.04</v>
      </c>
      <c r="U57" s="37">
        <v>0.05</v>
      </c>
      <c r="V57" s="37">
        <v>4000</v>
      </c>
    </row>
    <row r="58" spans="1:22" x14ac:dyDescent="0.25">
      <c r="A58" s="3" t="s">
        <v>46</v>
      </c>
      <c r="B58" s="44" t="s">
        <v>152</v>
      </c>
      <c r="C58" s="44" t="s">
        <v>111</v>
      </c>
      <c r="D58" s="44" t="s">
        <v>86</v>
      </c>
      <c r="E58" s="37">
        <v>3499.95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3499.95</v>
      </c>
      <c r="L58" s="37">
        <v>0</v>
      </c>
      <c r="M58" s="37">
        <v>151.65</v>
      </c>
      <c r="N58" s="37">
        <v>0</v>
      </c>
      <c r="O58" s="37">
        <v>0</v>
      </c>
      <c r="P58" s="37">
        <v>0.15</v>
      </c>
      <c r="Q58" s="37">
        <v>0</v>
      </c>
      <c r="R58" s="37">
        <v>0</v>
      </c>
      <c r="S58" s="37">
        <v>0</v>
      </c>
      <c r="T58" s="38">
        <v>-151.65</v>
      </c>
      <c r="U58" s="37">
        <v>0.15</v>
      </c>
      <c r="V58" s="37">
        <v>3499.8</v>
      </c>
    </row>
    <row r="59" spans="1:22" x14ac:dyDescent="0.25">
      <c r="A59" s="3" t="s">
        <v>52</v>
      </c>
      <c r="B59" s="44" t="s">
        <v>157</v>
      </c>
      <c r="C59" s="44" t="s">
        <v>83</v>
      </c>
      <c r="D59" s="44" t="s">
        <v>124</v>
      </c>
      <c r="E59" s="37">
        <v>5000.1000000000004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5000.1000000000004</v>
      </c>
      <c r="L59" s="37">
        <v>0</v>
      </c>
      <c r="M59" s="37">
        <v>523.55999999999995</v>
      </c>
      <c r="N59" s="37">
        <v>0</v>
      </c>
      <c r="O59" s="37">
        <v>0</v>
      </c>
      <c r="P59" s="38">
        <v>-0.1</v>
      </c>
      <c r="Q59" s="37">
        <v>0</v>
      </c>
      <c r="R59" s="37">
        <v>0</v>
      </c>
      <c r="S59" s="37">
        <v>0</v>
      </c>
      <c r="T59" s="38">
        <v>-523.55999999999995</v>
      </c>
      <c r="U59" s="37">
        <v>-0.1</v>
      </c>
      <c r="V59" s="37">
        <v>5000.2</v>
      </c>
    </row>
    <row r="60" spans="1:22" x14ac:dyDescent="0.25">
      <c r="A60" s="3" t="s">
        <v>53</v>
      </c>
      <c r="B60" s="44" t="s">
        <v>158</v>
      </c>
      <c r="C60" s="44" t="s">
        <v>112</v>
      </c>
      <c r="D60" s="44" t="s">
        <v>113</v>
      </c>
      <c r="E60" s="37">
        <v>4000.05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4000.05</v>
      </c>
      <c r="L60" s="37">
        <v>0</v>
      </c>
      <c r="M60" s="37">
        <v>349.04</v>
      </c>
      <c r="N60" s="37">
        <v>0</v>
      </c>
      <c r="O60" s="37">
        <v>0</v>
      </c>
      <c r="P60" s="37">
        <v>0.05</v>
      </c>
      <c r="Q60" s="37">
        <v>0</v>
      </c>
      <c r="R60" s="37">
        <v>0</v>
      </c>
      <c r="S60" s="37">
        <v>0</v>
      </c>
      <c r="T60" s="38">
        <v>-349.04</v>
      </c>
      <c r="U60" s="37">
        <v>0.05</v>
      </c>
      <c r="V60" s="37">
        <v>4000</v>
      </c>
    </row>
    <row r="61" spans="1:22" x14ac:dyDescent="0.25">
      <c r="A61" s="3" t="s">
        <v>54</v>
      </c>
      <c r="B61" s="44" t="s">
        <v>159</v>
      </c>
      <c r="C61" s="44" t="s">
        <v>114</v>
      </c>
      <c r="D61" s="44" t="s">
        <v>101</v>
      </c>
      <c r="E61" s="37">
        <v>2500.0500000000002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2500.0500000000002</v>
      </c>
      <c r="L61" s="37">
        <v>0</v>
      </c>
      <c r="M61" s="37">
        <v>7.67</v>
      </c>
      <c r="N61" s="37">
        <v>0</v>
      </c>
      <c r="O61" s="37">
        <v>0</v>
      </c>
      <c r="P61" s="38">
        <v>-0.15</v>
      </c>
      <c r="Q61" s="37">
        <v>0</v>
      </c>
      <c r="R61" s="37">
        <v>0</v>
      </c>
      <c r="S61" s="37">
        <v>0</v>
      </c>
      <c r="T61" s="38">
        <v>-7.67</v>
      </c>
      <c r="U61" s="37">
        <v>-0.15</v>
      </c>
      <c r="V61" s="37">
        <v>2500.1999999999998</v>
      </c>
    </row>
    <row r="62" spans="1:22" x14ac:dyDescent="0.25">
      <c r="A62" s="3" t="s">
        <v>55</v>
      </c>
      <c r="B62" s="44" t="s">
        <v>162</v>
      </c>
      <c r="C62" s="44" t="s">
        <v>89</v>
      </c>
      <c r="D62" s="44" t="s">
        <v>90</v>
      </c>
      <c r="E62" s="37">
        <v>3499.95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3499.95</v>
      </c>
      <c r="L62" s="37">
        <v>0</v>
      </c>
      <c r="M62" s="37">
        <v>151.65</v>
      </c>
      <c r="N62" s="37">
        <v>0</v>
      </c>
      <c r="O62" s="37">
        <v>0</v>
      </c>
      <c r="P62" s="37">
        <v>0.15</v>
      </c>
      <c r="Q62" s="37">
        <v>0</v>
      </c>
      <c r="R62" s="37">
        <v>0</v>
      </c>
      <c r="S62" s="37">
        <v>0</v>
      </c>
      <c r="T62" s="38">
        <v>-151.65</v>
      </c>
      <c r="U62" s="37">
        <v>0.15</v>
      </c>
      <c r="V62" s="37">
        <v>3499.8</v>
      </c>
    </row>
    <row r="63" spans="1:22" x14ac:dyDescent="0.25">
      <c r="A63" s="3" t="s">
        <v>57</v>
      </c>
      <c r="B63" s="44" t="s">
        <v>163</v>
      </c>
      <c r="C63" s="44" t="s">
        <v>115</v>
      </c>
      <c r="D63" s="44" t="s">
        <v>89</v>
      </c>
      <c r="E63" s="37">
        <v>3499.95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3499.95</v>
      </c>
      <c r="L63" s="37">
        <v>0</v>
      </c>
      <c r="M63" s="37">
        <v>151.65</v>
      </c>
      <c r="N63" s="37">
        <v>0</v>
      </c>
      <c r="O63" s="37">
        <v>0</v>
      </c>
      <c r="P63" s="38">
        <v>-0.05</v>
      </c>
      <c r="Q63" s="37">
        <v>0</v>
      </c>
      <c r="R63" s="37">
        <v>0</v>
      </c>
      <c r="S63" s="37">
        <v>0</v>
      </c>
      <c r="T63" s="38">
        <v>-151.65</v>
      </c>
      <c r="U63" s="37">
        <v>-0.05</v>
      </c>
      <c r="V63" s="37">
        <v>3500</v>
      </c>
    </row>
    <row r="64" spans="1:22" x14ac:dyDescent="0.25">
      <c r="A64" s="3" t="s">
        <v>58</v>
      </c>
      <c r="B64" s="44" t="s">
        <v>165</v>
      </c>
      <c r="C64" s="44" t="s">
        <v>123</v>
      </c>
      <c r="D64" s="44" t="s">
        <v>93</v>
      </c>
      <c r="E64" s="37">
        <v>4000.05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4000.05</v>
      </c>
      <c r="L64" s="37">
        <v>0</v>
      </c>
      <c r="M64" s="37">
        <v>349.04</v>
      </c>
      <c r="N64" s="37">
        <v>0</v>
      </c>
      <c r="O64" s="37">
        <v>0</v>
      </c>
      <c r="P64" s="37">
        <v>0.05</v>
      </c>
      <c r="Q64" s="37">
        <v>0</v>
      </c>
      <c r="R64" s="37">
        <v>0</v>
      </c>
      <c r="S64" s="37">
        <v>0</v>
      </c>
      <c r="T64" s="38">
        <v>-349.04</v>
      </c>
      <c r="U64" s="37">
        <v>0.05</v>
      </c>
      <c r="V64" s="37">
        <v>4000</v>
      </c>
    </row>
    <row r="65" spans="1:22" ht="15.75" thickBot="1" x14ac:dyDescent="0.3">
      <c r="A65" s="3" t="s">
        <v>59</v>
      </c>
      <c r="B65" s="44" t="s">
        <v>166</v>
      </c>
      <c r="C65" s="44" t="s">
        <v>106</v>
      </c>
      <c r="D65" s="44" t="s">
        <v>90</v>
      </c>
      <c r="E65" s="37">
        <v>1999.95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1999.95</v>
      </c>
      <c r="L65" s="38">
        <v>-71.69</v>
      </c>
      <c r="M65" s="37">
        <v>0</v>
      </c>
      <c r="N65" s="37">
        <v>0</v>
      </c>
      <c r="O65" s="37">
        <v>0</v>
      </c>
      <c r="P65" s="37">
        <v>0.04</v>
      </c>
      <c r="Q65" s="37">
        <v>0</v>
      </c>
      <c r="R65" s="37">
        <v>0</v>
      </c>
      <c r="S65" s="37">
        <v>0</v>
      </c>
      <c r="T65" s="37">
        <v>0</v>
      </c>
      <c r="U65" s="37">
        <v>-71.650000000000006</v>
      </c>
      <c r="V65" s="37">
        <v>2071.6</v>
      </c>
    </row>
    <row r="66" spans="1:22" x14ac:dyDescent="0.25">
      <c r="A66" s="197" t="s">
        <v>48</v>
      </c>
      <c r="B66" s="198"/>
      <c r="C66" s="198"/>
      <c r="D66" s="199"/>
      <c r="E66" s="105">
        <v>112218</v>
      </c>
      <c r="F66" s="105">
        <v>2000</v>
      </c>
      <c r="G66" s="105">
        <v>484.35</v>
      </c>
      <c r="H66" s="105">
        <v>3703</v>
      </c>
      <c r="I66" s="105">
        <v>2017.8</v>
      </c>
      <c r="J66" s="105">
        <v>585</v>
      </c>
      <c r="K66" s="105">
        <v>121008.15</v>
      </c>
      <c r="L66" s="105">
        <v>-215.06</v>
      </c>
      <c r="M66" s="105">
        <v>9996.61</v>
      </c>
      <c r="N66" s="105">
        <v>242.18</v>
      </c>
      <c r="O66" s="105">
        <v>8085</v>
      </c>
      <c r="P66" s="105">
        <v>0.45</v>
      </c>
      <c r="Q66" s="105">
        <v>1331.96</v>
      </c>
      <c r="R66" s="105">
        <v>726.52</v>
      </c>
      <c r="S66" s="105">
        <v>322.89999999999998</v>
      </c>
      <c r="T66" s="105">
        <v>-9996.61</v>
      </c>
      <c r="U66" s="105">
        <v>10493.95</v>
      </c>
      <c r="V66" s="105">
        <v>110514.2</v>
      </c>
    </row>
    <row r="67" spans="1:22" ht="25.5" customHeight="1" thickBot="1" x14ac:dyDescent="0.3">
      <c r="A67" s="188" t="s">
        <v>173</v>
      </c>
      <c r="B67" s="188"/>
      <c r="C67" s="188"/>
      <c r="D67" s="188"/>
      <c r="E67" s="188"/>
      <c r="F67" s="188"/>
      <c r="G67" s="188"/>
      <c r="H67" s="188"/>
      <c r="I67" s="188"/>
      <c r="J67" s="188" t="s">
        <v>173</v>
      </c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</row>
    <row r="68" spans="1:22" ht="23.25" thickBot="1" x14ac:dyDescent="0.3">
      <c r="A68" s="9" t="s">
        <v>0</v>
      </c>
      <c r="B68" s="10" t="s">
        <v>1</v>
      </c>
      <c r="C68" s="10" t="s">
        <v>79</v>
      </c>
      <c r="D68" s="10" t="s">
        <v>80</v>
      </c>
      <c r="E68" s="10" t="s">
        <v>2</v>
      </c>
      <c r="F68" s="10" t="s">
        <v>56</v>
      </c>
      <c r="G68" s="10" t="s">
        <v>189</v>
      </c>
      <c r="H68" s="10" t="s">
        <v>4</v>
      </c>
      <c r="I68" s="10" t="s">
        <v>5</v>
      </c>
      <c r="J68" s="10" t="s">
        <v>6</v>
      </c>
      <c r="K68" s="11" t="s">
        <v>7</v>
      </c>
      <c r="L68" s="10" t="s">
        <v>8</v>
      </c>
      <c r="M68" s="10" t="s">
        <v>9</v>
      </c>
      <c r="N68" s="10" t="s">
        <v>191</v>
      </c>
      <c r="O68" s="10" t="s">
        <v>11</v>
      </c>
      <c r="P68" s="10" t="s">
        <v>180</v>
      </c>
      <c r="Q68" s="10" t="s">
        <v>190</v>
      </c>
      <c r="R68" s="10" t="s">
        <v>14</v>
      </c>
      <c r="S68" s="10" t="s">
        <v>50</v>
      </c>
      <c r="T68" s="10" t="s">
        <v>17</v>
      </c>
      <c r="U68" s="11" t="s">
        <v>18</v>
      </c>
      <c r="V68" s="12" t="s">
        <v>19</v>
      </c>
    </row>
    <row r="69" spans="1:22" x14ac:dyDescent="0.25">
      <c r="A69" s="13" t="s">
        <v>20</v>
      </c>
      <c r="B69" s="46" t="s">
        <v>126</v>
      </c>
      <c r="C69" s="41" t="s">
        <v>81</v>
      </c>
      <c r="D69" s="41" t="s">
        <v>82</v>
      </c>
      <c r="E69" s="48">
        <f t="shared" ref="E69:V69" si="0">E3+E36</f>
        <v>9534.2999999999993</v>
      </c>
      <c r="F69" s="48">
        <f t="shared" si="0"/>
        <v>0</v>
      </c>
      <c r="G69" s="48">
        <f t="shared" si="0"/>
        <v>95.34</v>
      </c>
      <c r="H69" s="48">
        <f t="shared" si="0"/>
        <v>1058</v>
      </c>
      <c r="I69" s="48">
        <f t="shared" si="0"/>
        <v>758.18</v>
      </c>
      <c r="J69" s="48">
        <f t="shared" si="0"/>
        <v>0</v>
      </c>
      <c r="K69" s="48">
        <f t="shared" si="0"/>
        <v>11445.82</v>
      </c>
      <c r="L69" s="48">
        <f t="shared" si="0"/>
        <v>0</v>
      </c>
      <c r="M69" s="48">
        <f t="shared" si="0"/>
        <v>1350.3000000000002</v>
      </c>
      <c r="N69" s="48">
        <f t="shared" si="0"/>
        <v>95.34</v>
      </c>
      <c r="O69" s="48">
        <f t="shared" si="0"/>
        <v>3080</v>
      </c>
      <c r="P69" s="48">
        <f t="shared" si="0"/>
        <v>0.16</v>
      </c>
      <c r="Q69" s="48">
        <f t="shared" si="0"/>
        <v>524.38</v>
      </c>
      <c r="R69" s="48">
        <f t="shared" si="0"/>
        <v>286.02</v>
      </c>
      <c r="S69" s="48">
        <f t="shared" si="0"/>
        <v>127.12</v>
      </c>
      <c r="T69" s="48">
        <f t="shared" si="0"/>
        <v>-1350.3000000000002</v>
      </c>
      <c r="U69" s="48">
        <f t="shared" si="0"/>
        <v>4113.0200000000004</v>
      </c>
      <c r="V69" s="48">
        <f t="shared" si="0"/>
        <v>7332.8</v>
      </c>
    </row>
    <row r="70" spans="1:22" x14ac:dyDescent="0.25">
      <c r="A70" s="3" t="s">
        <v>21</v>
      </c>
      <c r="B70" s="47" t="s">
        <v>127</v>
      </c>
      <c r="C70" s="44" t="s">
        <v>83</v>
      </c>
      <c r="D70" s="44" t="s">
        <v>82</v>
      </c>
      <c r="E70" s="50">
        <f t="shared" ref="E70:V70" si="1">E4+E37</f>
        <v>8814.2999999999993</v>
      </c>
      <c r="F70" s="50">
        <f t="shared" si="1"/>
        <v>0</v>
      </c>
      <c r="G70" s="50">
        <f t="shared" si="1"/>
        <v>176.28</v>
      </c>
      <c r="H70" s="50">
        <f t="shared" si="1"/>
        <v>1058</v>
      </c>
      <c r="I70" s="50">
        <f t="shared" si="1"/>
        <v>758.18</v>
      </c>
      <c r="J70" s="50">
        <f t="shared" si="1"/>
        <v>130</v>
      </c>
      <c r="K70" s="50">
        <f t="shared" si="1"/>
        <v>10936.76</v>
      </c>
      <c r="L70" s="50">
        <f t="shared" si="1"/>
        <v>0</v>
      </c>
      <c r="M70" s="50">
        <f t="shared" si="1"/>
        <v>1241.56</v>
      </c>
      <c r="N70" s="50">
        <f t="shared" si="1"/>
        <v>88.14</v>
      </c>
      <c r="O70" s="50">
        <f t="shared" si="1"/>
        <v>1700</v>
      </c>
      <c r="P70" s="50">
        <f t="shared" si="1"/>
        <v>9.9999999999999992E-2</v>
      </c>
      <c r="Q70" s="50">
        <f t="shared" si="1"/>
        <v>484.78</v>
      </c>
      <c r="R70" s="50">
        <f t="shared" si="1"/>
        <v>264.42</v>
      </c>
      <c r="S70" s="50">
        <f t="shared" si="1"/>
        <v>117.52</v>
      </c>
      <c r="T70" s="50">
        <f t="shared" si="1"/>
        <v>-1241.56</v>
      </c>
      <c r="U70" s="50">
        <f t="shared" si="1"/>
        <v>2654.96</v>
      </c>
      <c r="V70" s="50">
        <f t="shared" si="1"/>
        <v>8281.7999999999993</v>
      </c>
    </row>
    <row r="71" spans="1:22" x14ac:dyDescent="0.25">
      <c r="A71" s="3" t="s">
        <v>22</v>
      </c>
      <c r="B71" s="47" t="s">
        <v>128</v>
      </c>
      <c r="C71" s="44" t="s">
        <v>84</v>
      </c>
      <c r="D71" s="44" t="s">
        <v>82</v>
      </c>
      <c r="E71" s="50">
        <f t="shared" ref="E71:V71" si="2">E5+E38</f>
        <v>6095.4</v>
      </c>
      <c r="F71" s="50">
        <f t="shared" si="2"/>
        <v>0</v>
      </c>
      <c r="G71" s="50">
        <f t="shared" si="2"/>
        <v>121.9</v>
      </c>
      <c r="H71" s="50">
        <f t="shared" si="2"/>
        <v>1058</v>
      </c>
      <c r="I71" s="50">
        <f t="shared" si="2"/>
        <v>576.52</v>
      </c>
      <c r="J71" s="50">
        <f t="shared" si="2"/>
        <v>0</v>
      </c>
      <c r="K71" s="50">
        <f t="shared" si="2"/>
        <v>7851.82</v>
      </c>
      <c r="L71" s="50">
        <f t="shared" si="2"/>
        <v>0</v>
      </c>
      <c r="M71" s="50">
        <f t="shared" si="2"/>
        <v>674.36</v>
      </c>
      <c r="N71" s="50">
        <f t="shared" si="2"/>
        <v>60.96</v>
      </c>
      <c r="O71" s="50">
        <f t="shared" si="2"/>
        <v>2510</v>
      </c>
      <c r="P71" s="50">
        <f t="shared" si="2"/>
        <v>8.0000000000000016E-2</v>
      </c>
      <c r="Q71" s="50">
        <f t="shared" si="2"/>
        <v>335.24</v>
      </c>
      <c r="R71" s="50">
        <f t="shared" si="2"/>
        <v>182.86</v>
      </c>
      <c r="S71" s="50">
        <f t="shared" si="2"/>
        <v>81.28</v>
      </c>
      <c r="T71" s="50">
        <f t="shared" si="2"/>
        <v>-674.36</v>
      </c>
      <c r="U71" s="50">
        <f t="shared" si="2"/>
        <v>3170.42</v>
      </c>
      <c r="V71" s="50">
        <f t="shared" si="2"/>
        <v>4681.3999999999996</v>
      </c>
    </row>
    <row r="72" spans="1:22" x14ac:dyDescent="0.25">
      <c r="A72" s="3" t="s">
        <v>23</v>
      </c>
      <c r="B72" s="47" t="s">
        <v>129</v>
      </c>
      <c r="C72" s="44" t="s">
        <v>85</v>
      </c>
      <c r="D72" s="44" t="s">
        <v>86</v>
      </c>
      <c r="E72" s="50">
        <f t="shared" ref="E72:V72" si="3">E6+E39</f>
        <v>6346.8</v>
      </c>
      <c r="F72" s="50">
        <f t="shared" si="3"/>
        <v>0</v>
      </c>
      <c r="G72" s="50">
        <f t="shared" si="3"/>
        <v>126.94</v>
      </c>
      <c r="H72" s="50">
        <f t="shared" si="3"/>
        <v>1058</v>
      </c>
      <c r="I72" s="50">
        <f t="shared" si="3"/>
        <v>576.52</v>
      </c>
      <c r="J72" s="50">
        <f t="shared" si="3"/>
        <v>210</v>
      </c>
      <c r="K72" s="50">
        <f t="shared" si="3"/>
        <v>8318.26</v>
      </c>
      <c r="L72" s="50">
        <f t="shared" si="3"/>
        <v>0</v>
      </c>
      <c r="M72" s="50">
        <f t="shared" si="3"/>
        <v>748.98</v>
      </c>
      <c r="N72" s="50">
        <f t="shared" si="3"/>
        <v>63.46</v>
      </c>
      <c r="O72" s="50">
        <f t="shared" si="3"/>
        <v>0</v>
      </c>
      <c r="P72" s="50">
        <f t="shared" si="3"/>
        <v>-0.1</v>
      </c>
      <c r="Q72" s="50">
        <f t="shared" si="3"/>
        <v>349.08</v>
      </c>
      <c r="R72" s="50">
        <f t="shared" si="3"/>
        <v>190.4</v>
      </c>
      <c r="S72" s="50">
        <f t="shared" si="3"/>
        <v>84.62</v>
      </c>
      <c r="T72" s="50">
        <f t="shared" si="3"/>
        <v>-748.98</v>
      </c>
      <c r="U72" s="50">
        <f t="shared" si="3"/>
        <v>687.46</v>
      </c>
      <c r="V72" s="50">
        <f t="shared" si="3"/>
        <v>7630.8</v>
      </c>
    </row>
    <row r="73" spans="1:22" x14ac:dyDescent="0.25">
      <c r="A73" s="3" t="s">
        <v>24</v>
      </c>
      <c r="B73" s="47" t="s">
        <v>130</v>
      </c>
      <c r="C73" s="44" t="s">
        <v>87</v>
      </c>
      <c r="D73" s="44" t="s">
        <v>86</v>
      </c>
      <c r="E73" s="50">
        <f t="shared" ref="E73:V73" si="4">E7+E40</f>
        <v>7179</v>
      </c>
      <c r="F73" s="50">
        <f t="shared" si="4"/>
        <v>0</v>
      </c>
      <c r="G73" s="50">
        <f t="shared" si="4"/>
        <v>143.58000000000001</v>
      </c>
      <c r="H73" s="50">
        <f t="shared" si="4"/>
        <v>1058</v>
      </c>
      <c r="I73" s="50">
        <f t="shared" si="4"/>
        <v>576.52</v>
      </c>
      <c r="J73" s="50">
        <f t="shared" si="4"/>
        <v>0</v>
      </c>
      <c r="K73" s="50">
        <f t="shared" si="4"/>
        <v>8957.1</v>
      </c>
      <c r="L73" s="50">
        <f t="shared" si="4"/>
        <v>0</v>
      </c>
      <c r="M73" s="50">
        <f t="shared" si="4"/>
        <v>860.2</v>
      </c>
      <c r="N73" s="50">
        <f t="shared" si="4"/>
        <v>71.8</v>
      </c>
      <c r="O73" s="50">
        <f t="shared" si="4"/>
        <v>2420</v>
      </c>
      <c r="P73" s="50">
        <f t="shared" si="4"/>
        <v>-3.9999999999999994E-2</v>
      </c>
      <c r="Q73" s="50">
        <f t="shared" si="4"/>
        <v>394.84</v>
      </c>
      <c r="R73" s="50">
        <f t="shared" si="4"/>
        <v>215.38</v>
      </c>
      <c r="S73" s="50">
        <f t="shared" si="4"/>
        <v>95.72</v>
      </c>
      <c r="T73" s="50">
        <f t="shared" si="4"/>
        <v>-860.2</v>
      </c>
      <c r="U73" s="50">
        <f t="shared" si="4"/>
        <v>3197.7</v>
      </c>
      <c r="V73" s="50">
        <f t="shared" si="4"/>
        <v>5759.4</v>
      </c>
    </row>
    <row r="74" spans="1:22" x14ac:dyDescent="0.25">
      <c r="A74" s="3" t="s">
        <v>25</v>
      </c>
      <c r="B74" s="47" t="s">
        <v>131</v>
      </c>
      <c r="C74" s="44" t="s">
        <v>87</v>
      </c>
      <c r="D74" s="44" t="s">
        <v>86</v>
      </c>
      <c r="E74" s="50">
        <f t="shared" ref="E74:V74" si="5">E8+E41</f>
        <v>6141.6</v>
      </c>
      <c r="F74" s="50">
        <f t="shared" si="5"/>
        <v>0</v>
      </c>
      <c r="G74" s="50">
        <f t="shared" si="5"/>
        <v>122.84</v>
      </c>
      <c r="H74" s="50">
        <f t="shared" si="5"/>
        <v>1058</v>
      </c>
      <c r="I74" s="50">
        <f t="shared" si="5"/>
        <v>394.84</v>
      </c>
      <c r="J74" s="50">
        <f t="shared" si="5"/>
        <v>180</v>
      </c>
      <c r="K74" s="50">
        <f t="shared" si="5"/>
        <v>7897.28</v>
      </c>
      <c r="L74" s="50">
        <f t="shared" si="5"/>
        <v>0</v>
      </c>
      <c r="M74" s="50">
        <f t="shared" si="5"/>
        <v>681.62</v>
      </c>
      <c r="N74" s="50">
        <f t="shared" si="5"/>
        <v>61.42</v>
      </c>
      <c r="O74" s="50">
        <f t="shared" si="5"/>
        <v>1920</v>
      </c>
      <c r="P74" s="50">
        <f t="shared" si="5"/>
        <v>-0.04</v>
      </c>
      <c r="Q74" s="50">
        <f t="shared" si="5"/>
        <v>337.78</v>
      </c>
      <c r="R74" s="50">
        <f t="shared" si="5"/>
        <v>184.24</v>
      </c>
      <c r="S74" s="50">
        <f t="shared" si="5"/>
        <v>81.88</v>
      </c>
      <c r="T74" s="50">
        <f t="shared" si="5"/>
        <v>-681.62</v>
      </c>
      <c r="U74" s="50">
        <f t="shared" si="5"/>
        <v>2585.2800000000002</v>
      </c>
      <c r="V74" s="50">
        <f t="shared" si="5"/>
        <v>5312</v>
      </c>
    </row>
    <row r="75" spans="1:22" x14ac:dyDescent="0.25">
      <c r="A75" s="3" t="s">
        <v>26</v>
      </c>
      <c r="B75" s="47" t="s">
        <v>132</v>
      </c>
      <c r="C75" s="44" t="s">
        <v>120</v>
      </c>
      <c r="D75" s="44" t="s">
        <v>88</v>
      </c>
      <c r="E75" s="50">
        <f t="shared" ref="E75:V75" si="6">E9+E42</f>
        <v>4323.8999999999996</v>
      </c>
      <c r="F75" s="50">
        <f t="shared" si="6"/>
        <v>500</v>
      </c>
      <c r="G75" s="50">
        <f t="shared" si="6"/>
        <v>86.48</v>
      </c>
      <c r="H75" s="50">
        <f t="shared" si="6"/>
        <v>1058</v>
      </c>
      <c r="I75" s="50">
        <f t="shared" si="6"/>
        <v>394.84</v>
      </c>
      <c r="J75" s="50">
        <f t="shared" si="6"/>
        <v>650</v>
      </c>
      <c r="K75" s="50">
        <f t="shared" si="6"/>
        <v>7013.22</v>
      </c>
      <c r="L75" s="50">
        <f t="shared" si="6"/>
        <v>0</v>
      </c>
      <c r="M75" s="50">
        <f t="shared" si="6"/>
        <v>435.27</v>
      </c>
      <c r="N75" s="50">
        <f t="shared" si="6"/>
        <v>43.24</v>
      </c>
      <c r="O75" s="50">
        <f t="shared" si="6"/>
        <v>0</v>
      </c>
      <c r="P75" s="50">
        <f t="shared" si="6"/>
        <v>-0.02</v>
      </c>
      <c r="Q75" s="50">
        <f t="shared" si="6"/>
        <v>237.82</v>
      </c>
      <c r="R75" s="50">
        <f t="shared" si="6"/>
        <v>129.72</v>
      </c>
      <c r="S75" s="50">
        <f t="shared" si="6"/>
        <v>57.66</v>
      </c>
      <c r="T75" s="50">
        <f t="shared" si="6"/>
        <v>-435.27</v>
      </c>
      <c r="U75" s="50">
        <f t="shared" si="6"/>
        <v>468.42</v>
      </c>
      <c r="V75" s="50">
        <f t="shared" si="6"/>
        <v>6544.8</v>
      </c>
    </row>
    <row r="76" spans="1:22" x14ac:dyDescent="0.25">
      <c r="A76" s="3" t="s">
        <v>27</v>
      </c>
      <c r="B76" s="47" t="s">
        <v>133</v>
      </c>
      <c r="C76" s="44" t="s">
        <v>89</v>
      </c>
      <c r="D76" s="44" t="s">
        <v>90</v>
      </c>
      <c r="E76" s="50">
        <f t="shared" ref="E76:V76" si="7">E10+E43</f>
        <v>6999.9</v>
      </c>
      <c r="F76" s="50">
        <f t="shared" si="7"/>
        <v>0</v>
      </c>
      <c r="G76" s="50">
        <f t="shared" si="7"/>
        <v>0</v>
      </c>
      <c r="H76" s="50">
        <f t="shared" si="7"/>
        <v>0</v>
      </c>
      <c r="I76" s="50">
        <f t="shared" si="7"/>
        <v>0</v>
      </c>
      <c r="J76" s="50">
        <f t="shared" si="7"/>
        <v>0</v>
      </c>
      <c r="K76" s="50">
        <f t="shared" si="7"/>
        <v>6999.9</v>
      </c>
      <c r="L76" s="50">
        <f t="shared" si="7"/>
        <v>0</v>
      </c>
      <c r="M76" s="50">
        <f t="shared" si="7"/>
        <v>303.3</v>
      </c>
      <c r="N76" s="50">
        <f t="shared" si="7"/>
        <v>0</v>
      </c>
      <c r="O76" s="50">
        <f t="shared" si="7"/>
        <v>0</v>
      </c>
      <c r="P76" s="50">
        <f t="shared" si="7"/>
        <v>9.9999999999999992E-2</v>
      </c>
      <c r="Q76" s="50">
        <f t="shared" si="7"/>
        <v>0</v>
      </c>
      <c r="R76" s="50">
        <f t="shared" si="7"/>
        <v>0</v>
      </c>
      <c r="S76" s="50">
        <f t="shared" si="7"/>
        <v>0</v>
      </c>
      <c r="T76" s="50">
        <f t="shared" si="7"/>
        <v>-303.3</v>
      </c>
      <c r="U76" s="50">
        <f t="shared" si="7"/>
        <v>9.9999999999999992E-2</v>
      </c>
      <c r="V76" s="50">
        <f t="shared" si="7"/>
        <v>6999.8</v>
      </c>
    </row>
    <row r="77" spans="1:22" x14ac:dyDescent="0.25">
      <c r="A77" s="3" t="s">
        <v>28</v>
      </c>
      <c r="B77" s="47" t="s">
        <v>134</v>
      </c>
      <c r="C77" s="44" t="s">
        <v>91</v>
      </c>
      <c r="D77" s="44" t="s">
        <v>86</v>
      </c>
      <c r="E77" s="50">
        <f t="shared" ref="E77:V77" si="8">E11+E44</f>
        <v>7000.2</v>
      </c>
      <c r="F77" s="50">
        <f t="shared" si="8"/>
        <v>0</v>
      </c>
      <c r="G77" s="50">
        <f t="shared" si="8"/>
        <v>0</v>
      </c>
      <c r="H77" s="50">
        <f t="shared" si="8"/>
        <v>0</v>
      </c>
      <c r="I77" s="50">
        <f t="shared" si="8"/>
        <v>0</v>
      </c>
      <c r="J77" s="50">
        <f t="shared" si="8"/>
        <v>0</v>
      </c>
      <c r="K77" s="50">
        <f t="shared" si="8"/>
        <v>7000.2</v>
      </c>
      <c r="L77" s="50">
        <f t="shared" si="8"/>
        <v>0</v>
      </c>
      <c r="M77" s="50">
        <f t="shared" si="8"/>
        <v>303.33999999999997</v>
      </c>
      <c r="N77" s="50">
        <f t="shared" si="8"/>
        <v>0</v>
      </c>
      <c r="O77" s="50">
        <f t="shared" si="8"/>
        <v>0</v>
      </c>
      <c r="P77" s="50">
        <f t="shared" si="8"/>
        <v>0</v>
      </c>
      <c r="Q77" s="50">
        <f t="shared" si="8"/>
        <v>0</v>
      </c>
      <c r="R77" s="50">
        <f t="shared" si="8"/>
        <v>0</v>
      </c>
      <c r="S77" s="50">
        <f t="shared" si="8"/>
        <v>0</v>
      </c>
      <c r="T77" s="50">
        <f t="shared" si="8"/>
        <v>-303.33999999999997</v>
      </c>
      <c r="U77" s="50">
        <f t="shared" si="8"/>
        <v>0</v>
      </c>
      <c r="V77" s="50">
        <f t="shared" si="8"/>
        <v>7000.2</v>
      </c>
    </row>
    <row r="78" spans="1:22" x14ac:dyDescent="0.25">
      <c r="A78" s="3" t="s">
        <v>29</v>
      </c>
      <c r="B78" s="44" t="s">
        <v>135</v>
      </c>
      <c r="C78" s="44" t="s">
        <v>92</v>
      </c>
      <c r="D78" s="44" t="s">
        <v>93</v>
      </c>
      <c r="E78" s="50">
        <f t="shared" ref="E78:V78" si="9">E12+E45</f>
        <v>5000.1000000000004</v>
      </c>
      <c r="F78" s="50">
        <f t="shared" si="9"/>
        <v>0</v>
      </c>
      <c r="G78" s="50">
        <f t="shared" si="9"/>
        <v>0</v>
      </c>
      <c r="H78" s="50">
        <f t="shared" si="9"/>
        <v>0</v>
      </c>
      <c r="I78" s="50">
        <f t="shared" si="9"/>
        <v>0</v>
      </c>
      <c r="J78" s="50">
        <f t="shared" si="9"/>
        <v>0</v>
      </c>
      <c r="K78" s="50">
        <f t="shared" si="9"/>
        <v>5000.1000000000004</v>
      </c>
      <c r="L78" s="50">
        <f t="shared" si="9"/>
        <v>0</v>
      </c>
      <c r="M78" s="50">
        <f t="shared" si="9"/>
        <v>15.34</v>
      </c>
      <c r="N78" s="50">
        <f t="shared" si="9"/>
        <v>0</v>
      </c>
      <c r="O78" s="50">
        <f t="shared" si="9"/>
        <v>0</v>
      </c>
      <c r="P78" s="50">
        <f t="shared" si="9"/>
        <v>-9.9999999999999992E-2</v>
      </c>
      <c r="Q78" s="50">
        <f t="shared" si="9"/>
        <v>0</v>
      </c>
      <c r="R78" s="50">
        <f t="shared" si="9"/>
        <v>0</v>
      </c>
      <c r="S78" s="50">
        <f t="shared" si="9"/>
        <v>0</v>
      </c>
      <c r="T78" s="50">
        <f t="shared" si="9"/>
        <v>-15.34</v>
      </c>
      <c r="U78" s="50">
        <f t="shared" si="9"/>
        <v>-9.9999999999999992E-2</v>
      </c>
      <c r="V78" s="50">
        <f t="shared" si="9"/>
        <v>5000.2</v>
      </c>
    </row>
    <row r="79" spans="1:22" x14ac:dyDescent="0.25">
      <c r="A79" s="3" t="s">
        <v>30</v>
      </c>
      <c r="B79" s="44" t="s">
        <v>136</v>
      </c>
      <c r="C79" s="44" t="s">
        <v>94</v>
      </c>
      <c r="D79" s="44" t="s">
        <v>95</v>
      </c>
      <c r="E79" s="50">
        <f t="shared" ref="E79:V79" si="10">E13+E46</f>
        <v>6000</v>
      </c>
      <c r="F79" s="50">
        <f t="shared" si="10"/>
        <v>0</v>
      </c>
      <c r="G79" s="50">
        <f t="shared" si="10"/>
        <v>0</v>
      </c>
      <c r="H79" s="50">
        <f t="shared" si="10"/>
        <v>0</v>
      </c>
      <c r="I79" s="50">
        <f t="shared" si="10"/>
        <v>0</v>
      </c>
      <c r="J79" s="50">
        <f t="shared" si="10"/>
        <v>0</v>
      </c>
      <c r="K79" s="50">
        <f t="shared" si="10"/>
        <v>6000</v>
      </c>
      <c r="L79" s="50">
        <f t="shared" si="10"/>
        <v>0</v>
      </c>
      <c r="M79" s="50">
        <f t="shared" si="10"/>
        <v>153.96</v>
      </c>
      <c r="N79" s="50">
        <f t="shared" si="10"/>
        <v>0</v>
      </c>
      <c r="O79" s="50">
        <f t="shared" si="10"/>
        <v>0</v>
      </c>
      <c r="P79" s="50">
        <f t="shared" si="10"/>
        <v>0</v>
      </c>
      <c r="Q79" s="50">
        <f t="shared" si="10"/>
        <v>0</v>
      </c>
      <c r="R79" s="50">
        <f t="shared" si="10"/>
        <v>0</v>
      </c>
      <c r="S79" s="50">
        <f t="shared" si="10"/>
        <v>0</v>
      </c>
      <c r="T79" s="50">
        <f t="shared" si="10"/>
        <v>-153.96</v>
      </c>
      <c r="U79" s="50">
        <f t="shared" si="10"/>
        <v>0</v>
      </c>
      <c r="V79" s="50">
        <f t="shared" si="10"/>
        <v>6000</v>
      </c>
    </row>
    <row r="80" spans="1:22" x14ac:dyDescent="0.25">
      <c r="A80" s="3" t="s">
        <v>31</v>
      </c>
      <c r="B80" s="44" t="s">
        <v>137</v>
      </c>
      <c r="C80" s="44" t="s">
        <v>96</v>
      </c>
      <c r="D80" s="44" t="s">
        <v>97</v>
      </c>
      <c r="E80" s="50">
        <f t="shared" ref="E80:V80" si="11">E14+E47</f>
        <v>30000</v>
      </c>
      <c r="F80" s="50">
        <f t="shared" si="11"/>
        <v>0</v>
      </c>
      <c r="G80" s="50">
        <f t="shared" si="11"/>
        <v>0</v>
      </c>
      <c r="H80" s="50">
        <f t="shared" si="11"/>
        <v>0</v>
      </c>
      <c r="I80" s="50">
        <f t="shared" si="11"/>
        <v>0</v>
      </c>
      <c r="J80" s="50">
        <f t="shared" si="11"/>
        <v>0</v>
      </c>
      <c r="K80" s="50">
        <f t="shared" si="11"/>
        <v>30000</v>
      </c>
      <c r="L80" s="50">
        <f t="shared" si="11"/>
        <v>0</v>
      </c>
      <c r="M80" s="50">
        <f t="shared" si="11"/>
        <v>5518.74</v>
      </c>
      <c r="N80" s="50">
        <f t="shared" si="11"/>
        <v>0</v>
      </c>
      <c r="O80" s="50">
        <f t="shared" si="11"/>
        <v>0</v>
      </c>
      <c r="P80" s="50">
        <f t="shared" si="11"/>
        <v>0</v>
      </c>
      <c r="Q80" s="50">
        <f t="shared" si="11"/>
        <v>0</v>
      </c>
      <c r="R80" s="50">
        <f t="shared" si="11"/>
        <v>0</v>
      </c>
      <c r="S80" s="50">
        <f t="shared" si="11"/>
        <v>0</v>
      </c>
      <c r="T80" s="50">
        <f t="shared" si="11"/>
        <v>-5518.74</v>
      </c>
      <c r="U80" s="50">
        <f t="shared" si="11"/>
        <v>0</v>
      </c>
      <c r="V80" s="50">
        <f t="shared" si="11"/>
        <v>30000</v>
      </c>
    </row>
    <row r="81" spans="1:22" x14ac:dyDescent="0.25">
      <c r="A81" s="3" t="s">
        <v>34</v>
      </c>
      <c r="B81" s="44" t="s">
        <v>140</v>
      </c>
      <c r="C81" s="44" t="s">
        <v>100</v>
      </c>
      <c r="D81" s="44" t="s">
        <v>88</v>
      </c>
      <c r="E81" s="50">
        <f t="shared" ref="E81:V81" si="12">E15+E48</f>
        <v>4999.8</v>
      </c>
      <c r="F81" s="50">
        <f t="shared" si="12"/>
        <v>0</v>
      </c>
      <c r="G81" s="50">
        <f t="shared" si="12"/>
        <v>0</v>
      </c>
      <c r="H81" s="50">
        <f t="shared" si="12"/>
        <v>0</v>
      </c>
      <c r="I81" s="50">
        <f t="shared" si="12"/>
        <v>0</v>
      </c>
      <c r="J81" s="50">
        <f t="shared" si="12"/>
        <v>0</v>
      </c>
      <c r="K81" s="50">
        <f t="shared" si="12"/>
        <v>4999.8</v>
      </c>
      <c r="L81" s="50">
        <f t="shared" si="12"/>
        <v>0</v>
      </c>
      <c r="M81" s="50">
        <f t="shared" si="12"/>
        <v>15.3</v>
      </c>
      <c r="N81" s="50">
        <f t="shared" si="12"/>
        <v>0</v>
      </c>
      <c r="O81" s="50">
        <f t="shared" si="12"/>
        <v>0</v>
      </c>
      <c r="P81" s="50">
        <f t="shared" si="12"/>
        <v>0</v>
      </c>
      <c r="Q81" s="50">
        <f t="shared" si="12"/>
        <v>0</v>
      </c>
      <c r="R81" s="50">
        <f t="shared" si="12"/>
        <v>0</v>
      </c>
      <c r="S81" s="50">
        <f t="shared" si="12"/>
        <v>0</v>
      </c>
      <c r="T81" s="50">
        <f t="shared" si="12"/>
        <v>-15.3</v>
      </c>
      <c r="U81" s="50">
        <f t="shared" si="12"/>
        <v>0</v>
      </c>
      <c r="V81" s="50">
        <f t="shared" si="12"/>
        <v>4999.8</v>
      </c>
    </row>
    <row r="82" spans="1:22" x14ac:dyDescent="0.25">
      <c r="A82" s="3" t="s">
        <v>36</v>
      </c>
      <c r="B82" s="44" t="s">
        <v>142</v>
      </c>
      <c r="C82" s="44" t="s">
        <v>102</v>
      </c>
      <c r="D82" s="44" t="s">
        <v>103</v>
      </c>
      <c r="E82" s="50">
        <f t="shared" ref="E82:V82" si="13">E16+E49</f>
        <v>8000.1</v>
      </c>
      <c r="F82" s="50">
        <f t="shared" si="13"/>
        <v>1000</v>
      </c>
      <c r="G82" s="50">
        <f t="shared" si="13"/>
        <v>0</v>
      </c>
      <c r="H82" s="50">
        <f t="shared" si="13"/>
        <v>0</v>
      </c>
      <c r="I82" s="50">
        <f t="shared" si="13"/>
        <v>0</v>
      </c>
      <c r="J82" s="50">
        <f t="shared" si="13"/>
        <v>0</v>
      </c>
      <c r="K82" s="50">
        <f t="shared" si="13"/>
        <v>9000.1</v>
      </c>
      <c r="L82" s="50">
        <f t="shared" si="13"/>
        <v>0</v>
      </c>
      <c r="M82" s="50">
        <f t="shared" si="13"/>
        <v>867.9</v>
      </c>
      <c r="N82" s="50">
        <f t="shared" si="13"/>
        <v>0</v>
      </c>
      <c r="O82" s="50">
        <f t="shared" si="13"/>
        <v>0</v>
      </c>
      <c r="P82" s="50">
        <f t="shared" si="13"/>
        <v>-9.9999999999999992E-2</v>
      </c>
      <c r="Q82" s="50">
        <f t="shared" si="13"/>
        <v>0</v>
      </c>
      <c r="R82" s="50">
        <f t="shared" si="13"/>
        <v>0</v>
      </c>
      <c r="S82" s="50">
        <f t="shared" si="13"/>
        <v>0</v>
      </c>
      <c r="T82" s="50">
        <f t="shared" si="13"/>
        <v>-867.9</v>
      </c>
      <c r="U82" s="50">
        <f t="shared" si="13"/>
        <v>-9.9999999999999992E-2</v>
      </c>
      <c r="V82" s="50">
        <f t="shared" si="13"/>
        <v>9000.2000000000007</v>
      </c>
    </row>
    <row r="83" spans="1:22" x14ac:dyDescent="0.25">
      <c r="A83" s="3" t="s">
        <v>37</v>
      </c>
      <c r="B83" s="44" t="s">
        <v>143</v>
      </c>
      <c r="C83" s="44" t="s">
        <v>121</v>
      </c>
      <c r="D83" s="44" t="s">
        <v>86</v>
      </c>
      <c r="E83" s="50">
        <f t="shared" ref="E83:V83" si="14">E17+E50</f>
        <v>8000.1</v>
      </c>
      <c r="F83" s="50">
        <f t="shared" si="14"/>
        <v>1000</v>
      </c>
      <c r="G83" s="50">
        <f t="shared" si="14"/>
        <v>0</v>
      </c>
      <c r="H83" s="50">
        <f t="shared" si="14"/>
        <v>0</v>
      </c>
      <c r="I83" s="50">
        <f t="shared" si="14"/>
        <v>0</v>
      </c>
      <c r="J83" s="50">
        <f t="shared" si="14"/>
        <v>0</v>
      </c>
      <c r="K83" s="50">
        <f t="shared" si="14"/>
        <v>9000.1</v>
      </c>
      <c r="L83" s="50">
        <f t="shared" si="14"/>
        <v>0</v>
      </c>
      <c r="M83" s="50">
        <f t="shared" si="14"/>
        <v>867.9</v>
      </c>
      <c r="N83" s="50">
        <f t="shared" si="14"/>
        <v>0</v>
      </c>
      <c r="O83" s="50">
        <f t="shared" si="14"/>
        <v>0</v>
      </c>
      <c r="P83" s="50">
        <f t="shared" si="14"/>
        <v>-9.9999999999999992E-2</v>
      </c>
      <c r="Q83" s="50">
        <f t="shared" si="14"/>
        <v>0</v>
      </c>
      <c r="R83" s="50">
        <f t="shared" si="14"/>
        <v>0</v>
      </c>
      <c r="S83" s="50">
        <f t="shared" si="14"/>
        <v>0</v>
      </c>
      <c r="T83" s="50">
        <f t="shared" si="14"/>
        <v>-867.9</v>
      </c>
      <c r="U83" s="50">
        <f t="shared" si="14"/>
        <v>-9.9999999999999992E-2</v>
      </c>
      <c r="V83" s="50">
        <f t="shared" si="14"/>
        <v>9000.2000000000007</v>
      </c>
    </row>
    <row r="84" spans="1:22" x14ac:dyDescent="0.25">
      <c r="A84" s="3" t="s">
        <v>39</v>
      </c>
      <c r="B84" s="44" t="s">
        <v>145</v>
      </c>
      <c r="C84" s="44" t="s">
        <v>122</v>
      </c>
      <c r="D84" s="44" t="s">
        <v>104</v>
      </c>
      <c r="E84" s="50">
        <f t="shared" ref="E84:V84" si="15">E18+E51</f>
        <v>6000</v>
      </c>
      <c r="F84" s="50">
        <f t="shared" si="15"/>
        <v>0</v>
      </c>
      <c r="G84" s="50">
        <f t="shared" si="15"/>
        <v>0</v>
      </c>
      <c r="H84" s="50">
        <f t="shared" si="15"/>
        <v>0</v>
      </c>
      <c r="I84" s="50">
        <f t="shared" si="15"/>
        <v>0</v>
      </c>
      <c r="J84" s="50">
        <f t="shared" si="15"/>
        <v>0</v>
      </c>
      <c r="K84" s="50">
        <f t="shared" si="15"/>
        <v>6000</v>
      </c>
      <c r="L84" s="50">
        <f t="shared" si="15"/>
        <v>0</v>
      </c>
      <c r="M84" s="50">
        <f t="shared" si="15"/>
        <v>153.96</v>
      </c>
      <c r="N84" s="50">
        <f t="shared" si="15"/>
        <v>0</v>
      </c>
      <c r="O84" s="50">
        <f t="shared" si="15"/>
        <v>0</v>
      </c>
      <c r="P84" s="50">
        <f t="shared" si="15"/>
        <v>0</v>
      </c>
      <c r="Q84" s="50">
        <f t="shared" si="15"/>
        <v>0</v>
      </c>
      <c r="R84" s="50">
        <f t="shared" si="15"/>
        <v>0</v>
      </c>
      <c r="S84" s="50">
        <f t="shared" si="15"/>
        <v>0</v>
      </c>
      <c r="T84" s="50">
        <f t="shared" si="15"/>
        <v>-153.96</v>
      </c>
      <c r="U84" s="50">
        <f t="shared" si="15"/>
        <v>0</v>
      </c>
      <c r="V84" s="50">
        <f t="shared" si="15"/>
        <v>6000</v>
      </c>
    </row>
    <row r="85" spans="1:22" x14ac:dyDescent="0.25">
      <c r="A85" s="3" t="s">
        <v>40</v>
      </c>
      <c r="B85" s="44" t="s">
        <v>146</v>
      </c>
      <c r="C85" s="44" t="s">
        <v>105</v>
      </c>
      <c r="D85" s="44" t="s">
        <v>86</v>
      </c>
      <c r="E85" s="50">
        <f t="shared" ref="E85:V85" si="16">E19+E52</f>
        <v>9000</v>
      </c>
      <c r="F85" s="50">
        <f t="shared" si="16"/>
        <v>1000</v>
      </c>
      <c r="G85" s="50">
        <f t="shared" si="16"/>
        <v>0</v>
      </c>
      <c r="H85" s="50">
        <f t="shared" si="16"/>
        <v>0</v>
      </c>
      <c r="I85" s="50">
        <f t="shared" si="16"/>
        <v>0</v>
      </c>
      <c r="J85" s="50">
        <f t="shared" si="16"/>
        <v>0</v>
      </c>
      <c r="K85" s="50">
        <f t="shared" si="16"/>
        <v>10000</v>
      </c>
      <c r="L85" s="50">
        <f t="shared" si="16"/>
        <v>0</v>
      </c>
      <c r="M85" s="50">
        <f t="shared" si="16"/>
        <v>1047.08</v>
      </c>
      <c r="N85" s="50">
        <f t="shared" si="16"/>
        <v>0</v>
      </c>
      <c r="O85" s="50">
        <f t="shared" si="16"/>
        <v>4540</v>
      </c>
      <c r="P85" s="50">
        <f t="shared" si="16"/>
        <v>0</v>
      </c>
      <c r="Q85" s="50">
        <f t="shared" si="16"/>
        <v>0</v>
      </c>
      <c r="R85" s="50">
        <f t="shared" si="16"/>
        <v>0</v>
      </c>
      <c r="S85" s="50">
        <f t="shared" si="16"/>
        <v>0</v>
      </c>
      <c r="T85" s="50">
        <f t="shared" si="16"/>
        <v>-1047.08</v>
      </c>
      <c r="U85" s="50">
        <f t="shared" si="16"/>
        <v>4540</v>
      </c>
      <c r="V85" s="50">
        <f t="shared" si="16"/>
        <v>5460</v>
      </c>
    </row>
    <row r="86" spans="1:22" x14ac:dyDescent="0.25">
      <c r="A86" s="3" t="s">
        <v>41</v>
      </c>
      <c r="B86" s="44" t="s">
        <v>147</v>
      </c>
      <c r="C86" s="44" t="s">
        <v>106</v>
      </c>
      <c r="D86" s="44" t="s">
        <v>106</v>
      </c>
      <c r="E86" s="50">
        <f t="shared" ref="E86:V86" si="17">E20+E53</f>
        <v>4000.2</v>
      </c>
      <c r="F86" s="50">
        <f t="shared" si="17"/>
        <v>0</v>
      </c>
      <c r="G86" s="50">
        <f t="shared" si="17"/>
        <v>0</v>
      </c>
      <c r="H86" s="50">
        <f t="shared" si="17"/>
        <v>0</v>
      </c>
      <c r="I86" s="50">
        <f t="shared" si="17"/>
        <v>0</v>
      </c>
      <c r="J86" s="50">
        <f t="shared" si="17"/>
        <v>0</v>
      </c>
      <c r="K86" s="50">
        <f t="shared" si="17"/>
        <v>4000.2</v>
      </c>
      <c r="L86" s="50">
        <f t="shared" si="17"/>
        <v>-143.36000000000001</v>
      </c>
      <c r="M86" s="50">
        <f t="shared" si="17"/>
        <v>0</v>
      </c>
      <c r="N86" s="50">
        <f t="shared" si="17"/>
        <v>0</v>
      </c>
      <c r="O86" s="50">
        <f t="shared" si="17"/>
        <v>0</v>
      </c>
      <c r="P86" s="50">
        <f t="shared" si="17"/>
        <v>-0.04</v>
      </c>
      <c r="Q86" s="50">
        <f t="shared" si="17"/>
        <v>0</v>
      </c>
      <c r="R86" s="50">
        <f t="shared" si="17"/>
        <v>0</v>
      </c>
      <c r="S86" s="50">
        <f t="shared" si="17"/>
        <v>0</v>
      </c>
      <c r="T86" s="50">
        <f t="shared" si="17"/>
        <v>0</v>
      </c>
      <c r="U86" s="50">
        <f t="shared" si="17"/>
        <v>-143.4</v>
      </c>
      <c r="V86" s="50">
        <f t="shared" si="17"/>
        <v>4143.6000000000004</v>
      </c>
    </row>
    <row r="87" spans="1:22" x14ac:dyDescent="0.25">
      <c r="A87" s="3" t="s">
        <v>42</v>
      </c>
      <c r="B87" s="44" t="s">
        <v>148</v>
      </c>
      <c r="C87" s="44" t="s">
        <v>123</v>
      </c>
      <c r="D87" s="44" t="s">
        <v>93</v>
      </c>
      <c r="E87" s="50">
        <f t="shared" ref="E87:V87" si="18">E21+E54</f>
        <v>8000.1</v>
      </c>
      <c r="F87" s="50">
        <f t="shared" si="18"/>
        <v>0</v>
      </c>
      <c r="G87" s="50">
        <f t="shared" si="18"/>
        <v>0</v>
      </c>
      <c r="H87" s="50">
        <f t="shared" si="18"/>
        <v>0</v>
      </c>
      <c r="I87" s="50">
        <f t="shared" si="18"/>
        <v>0</v>
      </c>
      <c r="J87" s="50">
        <f t="shared" si="18"/>
        <v>0</v>
      </c>
      <c r="K87" s="50">
        <f t="shared" si="18"/>
        <v>8000.1</v>
      </c>
      <c r="L87" s="50">
        <f t="shared" si="18"/>
        <v>0</v>
      </c>
      <c r="M87" s="50">
        <f t="shared" si="18"/>
        <v>698.08</v>
      </c>
      <c r="N87" s="50">
        <f t="shared" si="18"/>
        <v>0</v>
      </c>
      <c r="O87" s="50">
        <f t="shared" si="18"/>
        <v>0</v>
      </c>
      <c r="P87" s="50">
        <f t="shared" si="18"/>
        <v>-9.9999999999999992E-2</v>
      </c>
      <c r="Q87" s="50">
        <f t="shared" si="18"/>
        <v>0</v>
      </c>
      <c r="R87" s="50">
        <f t="shared" si="18"/>
        <v>0</v>
      </c>
      <c r="S87" s="50">
        <f t="shared" si="18"/>
        <v>0</v>
      </c>
      <c r="T87" s="50">
        <f t="shared" si="18"/>
        <v>-698.08</v>
      </c>
      <c r="U87" s="50">
        <f t="shared" si="18"/>
        <v>-9.9999999999999992E-2</v>
      </c>
      <c r="V87" s="50">
        <f t="shared" si="18"/>
        <v>8000.2</v>
      </c>
    </row>
    <row r="88" spans="1:22" x14ac:dyDescent="0.25">
      <c r="A88" s="3" t="s">
        <v>43</v>
      </c>
      <c r="B88" s="44" t="s">
        <v>149</v>
      </c>
      <c r="C88" s="44" t="s">
        <v>107</v>
      </c>
      <c r="D88" s="44" t="s">
        <v>108</v>
      </c>
      <c r="E88" s="50">
        <f t="shared" ref="E88:V88" si="19">E22+E55</f>
        <v>5000.1000000000004</v>
      </c>
      <c r="F88" s="50">
        <f t="shared" si="19"/>
        <v>1000</v>
      </c>
      <c r="G88" s="50">
        <f t="shared" si="19"/>
        <v>0</v>
      </c>
      <c r="H88" s="50">
        <f t="shared" si="19"/>
        <v>0</v>
      </c>
      <c r="I88" s="50">
        <f t="shared" si="19"/>
        <v>0</v>
      </c>
      <c r="J88" s="50">
        <f t="shared" si="19"/>
        <v>0</v>
      </c>
      <c r="K88" s="50">
        <f t="shared" si="19"/>
        <v>6000.1</v>
      </c>
      <c r="L88" s="50">
        <f t="shared" si="19"/>
        <v>0</v>
      </c>
      <c r="M88" s="50">
        <f t="shared" si="19"/>
        <v>153.97999999999999</v>
      </c>
      <c r="N88" s="50">
        <f t="shared" si="19"/>
        <v>0</v>
      </c>
      <c r="O88" s="50">
        <f t="shared" si="19"/>
        <v>0</v>
      </c>
      <c r="P88" s="50">
        <f t="shared" si="19"/>
        <v>-9.9999999999999992E-2</v>
      </c>
      <c r="Q88" s="50">
        <f t="shared" si="19"/>
        <v>0</v>
      </c>
      <c r="R88" s="50">
        <f t="shared" si="19"/>
        <v>0</v>
      </c>
      <c r="S88" s="50">
        <f t="shared" si="19"/>
        <v>0</v>
      </c>
      <c r="T88" s="50">
        <f t="shared" si="19"/>
        <v>-153.97999999999999</v>
      </c>
      <c r="U88" s="50">
        <f t="shared" si="19"/>
        <v>-9.9999999999999992E-2</v>
      </c>
      <c r="V88" s="50">
        <f t="shared" si="19"/>
        <v>6000.2</v>
      </c>
    </row>
    <row r="89" spans="1:22" x14ac:dyDescent="0.25">
      <c r="A89" s="3" t="s">
        <v>44</v>
      </c>
      <c r="B89" s="44" t="s">
        <v>150</v>
      </c>
      <c r="C89" s="44" t="s">
        <v>109</v>
      </c>
      <c r="D89" s="44" t="s">
        <v>90</v>
      </c>
      <c r="E89" s="50">
        <f t="shared" ref="E89:V89" si="20">E23+E56</f>
        <v>3999.9</v>
      </c>
      <c r="F89" s="50">
        <f t="shared" si="20"/>
        <v>0</v>
      </c>
      <c r="G89" s="50">
        <f t="shared" si="20"/>
        <v>0</v>
      </c>
      <c r="H89" s="50">
        <f t="shared" si="20"/>
        <v>0</v>
      </c>
      <c r="I89" s="50">
        <f t="shared" si="20"/>
        <v>0</v>
      </c>
      <c r="J89" s="50">
        <f t="shared" si="20"/>
        <v>0</v>
      </c>
      <c r="K89" s="50">
        <f t="shared" si="20"/>
        <v>3999.9</v>
      </c>
      <c r="L89" s="50">
        <f t="shared" si="20"/>
        <v>-143.38</v>
      </c>
      <c r="M89" s="50">
        <f t="shared" si="20"/>
        <v>0</v>
      </c>
      <c r="N89" s="50">
        <f t="shared" si="20"/>
        <v>0</v>
      </c>
      <c r="O89" s="50">
        <f t="shared" si="20"/>
        <v>0</v>
      </c>
      <c r="P89" s="50">
        <f t="shared" si="20"/>
        <v>-0.12</v>
      </c>
      <c r="Q89" s="50">
        <f t="shared" si="20"/>
        <v>0</v>
      </c>
      <c r="R89" s="50">
        <f t="shared" si="20"/>
        <v>0</v>
      </c>
      <c r="S89" s="50">
        <f t="shared" si="20"/>
        <v>0</v>
      </c>
      <c r="T89" s="50">
        <f t="shared" si="20"/>
        <v>0</v>
      </c>
      <c r="U89" s="50">
        <f t="shared" si="20"/>
        <v>-143.5</v>
      </c>
      <c r="V89" s="50">
        <f t="shared" si="20"/>
        <v>4143.3999999999996</v>
      </c>
    </row>
    <row r="90" spans="1:22" x14ac:dyDescent="0.25">
      <c r="A90" s="3" t="s">
        <v>45</v>
      </c>
      <c r="B90" s="44" t="s">
        <v>151</v>
      </c>
      <c r="C90" s="44" t="s">
        <v>110</v>
      </c>
      <c r="D90" s="44" t="s">
        <v>124</v>
      </c>
      <c r="E90" s="50">
        <f t="shared" ref="E90:V90" si="21">E24+E57</f>
        <v>8000.1</v>
      </c>
      <c r="F90" s="50">
        <f t="shared" si="21"/>
        <v>0</v>
      </c>
      <c r="G90" s="50">
        <f t="shared" si="21"/>
        <v>0</v>
      </c>
      <c r="H90" s="50">
        <f t="shared" si="21"/>
        <v>0</v>
      </c>
      <c r="I90" s="50">
        <f t="shared" si="21"/>
        <v>0</v>
      </c>
      <c r="J90" s="50">
        <f t="shared" si="21"/>
        <v>0</v>
      </c>
      <c r="K90" s="50">
        <f t="shared" si="21"/>
        <v>8000.1</v>
      </c>
      <c r="L90" s="50">
        <f t="shared" si="21"/>
        <v>0</v>
      </c>
      <c r="M90" s="50">
        <f t="shared" si="21"/>
        <v>698.08</v>
      </c>
      <c r="N90" s="50">
        <f t="shared" si="21"/>
        <v>0</v>
      </c>
      <c r="O90" s="50">
        <f t="shared" si="21"/>
        <v>0</v>
      </c>
      <c r="P90" s="50">
        <f t="shared" si="21"/>
        <v>0.1</v>
      </c>
      <c r="Q90" s="50">
        <f t="shared" si="21"/>
        <v>0</v>
      </c>
      <c r="R90" s="50">
        <f t="shared" si="21"/>
        <v>0</v>
      </c>
      <c r="S90" s="50">
        <f t="shared" si="21"/>
        <v>0</v>
      </c>
      <c r="T90" s="50">
        <f t="shared" si="21"/>
        <v>-698.08</v>
      </c>
      <c r="U90" s="50">
        <f t="shared" si="21"/>
        <v>0.1</v>
      </c>
      <c r="V90" s="50">
        <f t="shared" si="21"/>
        <v>8000</v>
      </c>
    </row>
    <row r="91" spans="1:22" x14ac:dyDescent="0.25">
      <c r="A91" s="3" t="s">
        <v>46</v>
      </c>
      <c r="B91" s="44" t="s">
        <v>152</v>
      </c>
      <c r="C91" s="44" t="s">
        <v>111</v>
      </c>
      <c r="D91" s="44" t="s">
        <v>86</v>
      </c>
      <c r="E91" s="50">
        <f t="shared" ref="E91:V91" si="22">E25+E58</f>
        <v>6999.9</v>
      </c>
      <c r="F91" s="50">
        <f t="shared" si="22"/>
        <v>0</v>
      </c>
      <c r="G91" s="50">
        <f t="shared" si="22"/>
        <v>0</v>
      </c>
      <c r="H91" s="50">
        <f t="shared" si="22"/>
        <v>0</v>
      </c>
      <c r="I91" s="50">
        <f t="shared" si="22"/>
        <v>0</v>
      </c>
      <c r="J91" s="50">
        <f t="shared" si="22"/>
        <v>0</v>
      </c>
      <c r="K91" s="50">
        <f t="shared" si="22"/>
        <v>6999.9</v>
      </c>
      <c r="L91" s="50">
        <f t="shared" si="22"/>
        <v>0</v>
      </c>
      <c r="M91" s="50">
        <f t="shared" si="22"/>
        <v>303.3</v>
      </c>
      <c r="N91" s="50">
        <f t="shared" si="22"/>
        <v>0</v>
      </c>
      <c r="O91" s="50">
        <f t="shared" si="22"/>
        <v>0</v>
      </c>
      <c r="P91" s="50">
        <f t="shared" si="22"/>
        <v>9.9999999999999992E-2</v>
      </c>
      <c r="Q91" s="50">
        <f t="shared" si="22"/>
        <v>0</v>
      </c>
      <c r="R91" s="50">
        <f t="shared" si="22"/>
        <v>0</v>
      </c>
      <c r="S91" s="50">
        <f t="shared" si="22"/>
        <v>0</v>
      </c>
      <c r="T91" s="50">
        <f t="shared" si="22"/>
        <v>-303.3</v>
      </c>
      <c r="U91" s="50">
        <f t="shared" si="22"/>
        <v>9.9999999999999992E-2</v>
      </c>
      <c r="V91" s="50">
        <f t="shared" si="22"/>
        <v>6999.8</v>
      </c>
    </row>
    <row r="92" spans="1:22" x14ac:dyDescent="0.25">
      <c r="A92" s="3" t="s">
        <v>52</v>
      </c>
      <c r="B92" s="44" t="s">
        <v>157</v>
      </c>
      <c r="C92" s="44" t="s">
        <v>83</v>
      </c>
      <c r="D92" s="44" t="s">
        <v>124</v>
      </c>
      <c r="E92" s="50">
        <f t="shared" ref="E92:V92" si="23">E26+E59</f>
        <v>10000.200000000001</v>
      </c>
      <c r="F92" s="50">
        <f t="shared" si="23"/>
        <v>0</v>
      </c>
      <c r="G92" s="50">
        <f t="shared" si="23"/>
        <v>0</v>
      </c>
      <c r="H92" s="50">
        <f t="shared" si="23"/>
        <v>0</v>
      </c>
      <c r="I92" s="50">
        <f t="shared" si="23"/>
        <v>0</v>
      </c>
      <c r="J92" s="50">
        <f t="shared" si="23"/>
        <v>0</v>
      </c>
      <c r="K92" s="50">
        <f t="shared" si="23"/>
        <v>10000.200000000001</v>
      </c>
      <c r="L92" s="50">
        <f t="shared" si="23"/>
        <v>0</v>
      </c>
      <c r="M92" s="50">
        <f t="shared" si="23"/>
        <v>1047.1199999999999</v>
      </c>
      <c r="N92" s="50">
        <f t="shared" si="23"/>
        <v>0</v>
      </c>
      <c r="O92" s="50">
        <f t="shared" si="23"/>
        <v>0</v>
      </c>
      <c r="P92" s="50">
        <f t="shared" si="23"/>
        <v>0</v>
      </c>
      <c r="Q92" s="50">
        <f t="shared" si="23"/>
        <v>0</v>
      </c>
      <c r="R92" s="50">
        <f t="shared" si="23"/>
        <v>0</v>
      </c>
      <c r="S92" s="50">
        <f t="shared" si="23"/>
        <v>0</v>
      </c>
      <c r="T92" s="50">
        <f t="shared" si="23"/>
        <v>-1047.1199999999999</v>
      </c>
      <c r="U92" s="50">
        <f t="shared" si="23"/>
        <v>0</v>
      </c>
      <c r="V92" s="50">
        <f t="shared" si="23"/>
        <v>10000.200000000001</v>
      </c>
    </row>
    <row r="93" spans="1:22" x14ac:dyDescent="0.25">
      <c r="A93" s="3" t="s">
        <v>53</v>
      </c>
      <c r="B93" s="44" t="s">
        <v>158</v>
      </c>
      <c r="C93" s="44" t="s">
        <v>112</v>
      </c>
      <c r="D93" s="44" t="s">
        <v>113</v>
      </c>
      <c r="E93" s="50">
        <f t="shared" ref="E93:V93" si="24">E27+E60</f>
        <v>8000.1</v>
      </c>
      <c r="F93" s="50">
        <f t="shared" si="24"/>
        <v>0</v>
      </c>
      <c r="G93" s="50">
        <f t="shared" si="24"/>
        <v>0</v>
      </c>
      <c r="H93" s="50">
        <f t="shared" si="24"/>
        <v>0</v>
      </c>
      <c r="I93" s="50">
        <f t="shared" si="24"/>
        <v>0</v>
      </c>
      <c r="J93" s="50">
        <f t="shared" si="24"/>
        <v>0</v>
      </c>
      <c r="K93" s="50">
        <f t="shared" si="24"/>
        <v>8000.1</v>
      </c>
      <c r="L93" s="50">
        <f t="shared" si="24"/>
        <v>0</v>
      </c>
      <c r="M93" s="50">
        <f t="shared" si="24"/>
        <v>698.08</v>
      </c>
      <c r="N93" s="50">
        <f t="shared" si="24"/>
        <v>0</v>
      </c>
      <c r="O93" s="50">
        <f t="shared" si="24"/>
        <v>0</v>
      </c>
      <c r="P93" s="50">
        <f t="shared" si="24"/>
        <v>0.1</v>
      </c>
      <c r="Q93" s="50">
        <f t="shared" si="24"/>
        <v>0</v>
      </c>
      <c r="R93" s="50">
        <f t="shared" si="24"/>
        <v>0</v>
      </c>
      <c r="S93" s="50">
        <f t="shared" si="24"/>
        <v>0</v>
      </c>
      <c r="T93" s="50">
        <f t="shared" si="24"/>
        <v>-698.08</v>
      </c>
      <c r="U93" s="50">
        <f t="shared" si="24"/>
        <v>0.1</v>
      </c>
      <c r="V93" s="50">
        <f t="shared" si="24"/>
        <v>8000</v>
      </c>
    </row>
    <row r="94" spans="1:22" x14ac:dyDescent="0.25">
      <c r="A94" s="3" t="s">
        <v>54</v>
      </c>
      <c r="B94" s="44" t="s">
        <v>159</v>
      </c>
      <c r="C94" s="44" t="s">
        <v>114</v>
      </c>
      <c r="D94" s="44" t="s">
        <v>101</v>
      </c>
      <c r="E94" s="50">
        <f t="shared" ref="E94:V94" si="25">E28+E61</f>
        <v>5000.1000000000004</v>
      </c>
      <c r="F94" s="50">
        <f t="shared" si="25"/>
        <v>0</v>
      </c>
      <c r="G94" s="50">
        <f t="shared" si="25"/>
        <v>0</v>
      </c>
      <c r="H94" s="50">
        <f t="shared" si="25"/>
        <v>0</v>
      </c>
      <c r="I94" s="50">
        <f t="shared" si="25"/>
        <v>0</v>
      </c>
      <c r="J94" s="50">
        <f t="shared" si="25"/>
        <v>0</v>
      </c>
      <c r="K94" s="50">
        <f t="shared" si="25"/>
        <v>5000.1000000000004</v>
      </c>
      <c r="L94" s="50">
        <f t="shared" si="25"/>
        <v>0</v>
      </c>
      <c r="M94" s="50">
        <f t="shared" si="25"/>
        <v>15.34</v>
      </c>
      <c r="N94" s="50">
        <f t="shared" si="25"/>
        <v>0</v>
      </c>
      <c r="O94" s="50">
        <f t="shared" si="25"/>
        <v>0</v>
      </c>
      <c r="P94" s="50">
        <f t="shared" si="25"/>
        <v>-9.9999999999999992E-2</v>
      </c>
      <c r="Q94" s="50">
        <f t="shared" si="25"/>
        <v>0</v>
      </c>
      <c r="R94" s="50">
        <f t="shared" si="25"/>
        <v>0</v>
      </c>
      <c r="S94" s="50">
        <f t="shared" si="25"/>
        <v>0</v>
      </c>
      <c r="T94" s="50">
        <f t="shared" si="25"/>
        <v>-15.34</v>
      </c>
      <c r="U94" s="50">
        <f t="shared" si="25"/>
        <v>-9.9999999999999992E-2</v>
      </c>
      <c r="V94" s="50">
        <f t="shared" si="25"/>
        <v>5000.2</v>
      </c>
    </row>
    <row r="95" spans="1:22" x14ac:dyDescent="0.25">
      <c r="A95" s="3" t="s">
        <v>55</v>
      </c>
      <c r="B95" s="44" t="s">
        <v>162</v>
      </c>
      <c r="C95" s="44" t="s">
        <v>89</v>
      </c>
      <c r="D95" s="44" t="s">
        <v>90</v>
      </c>
      <c r="E95" s="50">
        <f t="shared" ref="E95:V95" si="26">E29+E62</f>
        <v>6999.9</v>
      </c>
      <c r="F95" s="50">
        <f t="shared" si="26"/>
        <v>0</v>
      </c>
      <c r="G95" s="50">
        <f t="shared" si="26"/>
        <v>0</v>
      </c>
      <c r="H95" s="50">
        <f t="shared" si="26"/>
        <v>0</v>
      </c>
      <c r="I95" s="50">
        <f t="shared" si="26"/>
        <v>0</v>
      </c>
      <c r="J95" s="50">
        <f t="shared" si="26"/>
        <v>0</v>
      </c>
      <c r="K95" s="50">
        <f t="shared" si="26"/>
        <v>6999.9</v>
      </c>
      <c r="L95" s="50">
        <f t="shared" si="26"/>
        <v>0</v>
      </c>
      <c r="M95" s="50">
        <f t="shared" si="26"/>
        <v>303.3</v>
      </c>
      <c r="N95" s="50">
        <f t="shared" si="26"/>
        <v>0</v>
      </c>
      <c r="O95" s="50">
        <f t="shared" si="26"/>
        <v>0</v>
      </c>
      <c r="P95" s="50">
        <f t="shared" si="26"/>
        <v>9.9999999999999992E-2</v>
      </c>
      <c r="Q95" s="50">
        <f t="shared" si="26"/>
        <v>0</v>
      </c>
      <c r="R95" s="50">
        <f t="shared" si="26"/>
        <v>0</v>
      </c>
      <c r="S95" s="50">
        <f t="shared" si="26"/>
        <v>0</v>
      </c>
      <c r="T95" s="50">
        <f t="shared" si="26"/>
        <v>-303.3</v>
      </c>
      <c r="U95" s="50">
        <f t="shared" si="26"/>
        <v>9.9999999999999992E-2</v>
      </c>
      <c r="V95" s="50">
        <f t="shared" si="26"/>
        <v>6999.8</v>
      </c>
    </row>
    <row r="96" spans="1:22" x14ac:dyDescent="0.25">
      <c r="A96" s="3" t="s">
        <v>57</v>
      </c>
      <c r="B96" s="44" t="s">
        <v>163</v>
      </c>
      <c r="C96" s="44" t="s">
        <v>115</v>
      </c>
      <c r="D96" s="44" t="s">
        <v>89</v>
      </c>
      <c r="E96" s="50">
        <f t="shared" ref="E96:V96" si="27">E30+E63</f>
        <v>6999.9</v>
      </c>
      <c r="F96" s="50">
        <f t="shared" si="27"/>
        <v>0</v>
      </c>
      <c r="G96" s="50">
        <f t="shared" si="27"/>
        <v>0</v>
      </c>
      <c r="H96" s="50">
        <f t="shared" si="27"/>
        <v>0</v>
      </c>
      <c r="I96" s="50">
        <f t="shared" si="27"/>
        <v>0</v>
      </c>
      <c r="J96" s="50">
        <f t="shared" si="27"/>
        <v>0</v>
      </c>
      <c r="K96" s="50">
        <f t="shared" si="27"/>
        <v>6999.9</v>
      </c>
      <c r="L96" s="50">
        <f t="shared" si="27"/>
        <v>0</v>
      </c>
      <c r="M96" s="50">
        <f t="shared" si="27"/>
        <v>303.3</v>
      </c>
      <c r="N96" s="50">
        <f t="shared" si="27"/>
        <v>0</v>
      </c>
      <c r="O96" s="50">
        <f t="shared" si="27"/>
        <v>0</v>
      </c>
      <c r="P96" s="50">
        <f t="shared" si="27"/>
        <v>9.9999999999999992E-2</v>
      </c>
      <c r="Q96" s="50">
        <f t="shared" si="27"/>
        <v>0</v>
      </c>
      <c r="R96" s="50">
        <f t="shared" si="27"/>
        <v>0</v>
      </c>
      <c r="S96" s="50">
        <f t="shared" si="27"/>
        <v>0</v>
      </c>
      <c r="T96" s="50">
        <f t="shared" si="27"/>
        <v>-303.3</v>
      </c>
      <c r="U96" s="50">
        <f t="shared" si="27"/>
        <v>9.9999999999999992E-2</v>
      </c>
      <c r="V96" s="50">
        <f t="shared" si="27"/>
        <v>6999.8</v>
      </c>
    </row>
    <row r="97" spans="1:22" x14ac:dyDescent="0.25">
      <c r="A97" s="3" t="s">
        <v>58</v>
      </c>
      <c r="B97" s="44" t="s">
        <v>165</v>
      </c>
      <c r="C97" s="44" t="s">
        <v>123</v>
      </c>
      <c r="D97" s="44" t="s">
        <v>93</v>
      </c>
      <c r="E97" s="50">
        <f t="shared" ref="E97:V97" si="28">E31+E64</f>
        <v>8000.1</v>
      </c>
      <c r="F97" s="50">
        <f t="shared" si="28"/>
        <v>0</v>
      </c>
      <c r="G97" s="50">
        <f t="shared" si="28"/>
        <v>0</v>
      </c>
      <c r="H97" s="50">
        <f t="shared" si="28"/>
        <v>0</v>
      </c>
      <c r="I97" s="50">
        <f t="shared" si="28"/>
        <v>0</v>
      </c>
      <c r="J97" s="50">
        <f t="shared" si="28"/>
        <v>0</v>
      </c>
      <c r="K97" s="50">
        <f t="shared" si="28"/>
        <v>8000.1</v>
      </c>
      <c r="L97" s="50">
        <f t="shared" si="28"/>
        <v>0</v>
      </c>
      <c r="M97" s="50">
        <f t="shared" si="28"/>
        <v>698.08</v>
      </c>
      <c r="N97" s="50">
        <f t="shared" si="28"/>
        <v>0</v>
      </c>
      <c r="O97" s="50">
        <f t="shared" si="28"/>
        <v>0</v>
      </c>
      <c r="P97" s="50">
        <f t="shared" si="28"/>
        <v>0.1</v>
      </c>
      <c r="Q97" s="50">
        <f t="shared" si="28"/>
        <v>0</v>
      </c>
      <c r="R97" s="50">
        <f t="shared" si="28"/>
        <v>0</v>
      </c>
      <c r="S97" s="50">
        <f t="shared" si="28"/>
        <v>0</v>
      </c>
      <c r="T97" s="50">
        <f t="shared" si="28"/>
        <v>-698.08</v>
      </c>
      <c r="U97" s="50">
        <f t="shared" si="28"/>
        <v>0.1</v>
      </c>
      <c r="V97" s="50">
        <f t="shared" si="28"/>
        <v>8000</v>
      </c>
    </row>
    <row r="98" spans="1:22" ht="15.75" thickBot="1" x14ac:dyDescent="0.3">
      <c r="A98" s="3" t="s">
        <v>59</v>
      </c>
      <c r="B98" s="44" t="s">
        <v>166</v>
      </c>
      <c r="C98" s="44" t="s">
        <v>106</v>
      </c>
      <c r="D98" s="44" t="s">
        <v>90</v>
      </c>
      <c r="E98" s="50">
        <f t="shared" ref="E98:V98" si="29">E32+E65</f>
        <v>3999.9</v>
      </c>
      <c r="F98" s="50">
        <f t="shared" si="29"/>
        <v>0</v>
      </c>
      <c r="G98" s="50">
        <f t="shared" si="29"/>
        <v>0</v>
      </c>
      <c r="H98" s="50">
        <f t="shared" si="29"/>
        <v>0</v>
      </c>
      <c r="I98" s="50">
        <f t="shared" si="29"/>
        <v>0</v>
      </c>
      <c r="J98" s="50">
        <f t="shared" si="29"/>
        <v>0</v>
      </c>
      <c r="K98" s="50">
        <f t="shared" si="29"/>
        <v>3999.9</v>
      </c>
      <c r="L98" s="50">
        <f t="shared" si="29"/>
        <v>-143.38</v>
      </c>
      <c r="M98" s="50">
        <f t="shared" si="29"/>
        <v>0</v>
      </c>
      <c r="N98" s="50">
        <f t="shared" si="29"/>
        <v>0</v>
      </c>
      <c r="O98" s="50">
        <f t="shared" si="29"/>
        <v>0</v>
      </c>
      <c r="P98" s="50">
        <f t="shared" si="29"/>
        <v>0.08</v>
      </c>
      <c r="Q98" s="50">
        <f t="shared" si="29"/>
        <v>0</v>
      </c>
      <c r="R98" s="50">
        <f t="shared" si="29"/>
        <v>0</v>
      </c>
      <c r="S98" s="50">
        <f t="shared" si="29"/>
        <v>0</v>
      </c>
      <c r="T98" s="50">
        <f t="shared" si="29"/>
        <v>0</v>
      </c>
      <c r="U98" s="50">
        <f t="shared" si="29"/>
        <v>-143.30000000000001</v>
      </c>
      <c r="V98" s="50">
        <f t="shared" si="29"/>
        <v>4143.2</v>
      </c>
    </row>
    <row r="99" spans="1:22" ht="15.75" thickBot="1" x14ac:dyDescent="0.3">
      <c r="A99" s="187" t="s">
        <v>48</v>
      </c>
      <c r="B99" s="187"/>
      <c r="C99" s="187"/>
      <c r="D99" s="187"/>
      <c r="E99" s="24">
        <f t="shared" ref="E99:V99" si="30">E33+E66</f>
        <v>224436</v>
      </c>
      <c r="F99" s="24">
        <f t="shared" si="30"/>
        <v>4500</v>
      </c>
      <c r="G99" s="24">
        <f t="shared" si="30"/>
        <v>873.36</v>
      </c>
      <c r="H99" s="24">
        <f t="shared" si="30"/>
        <v>7406</v>
      </c>
      <c r="I99" s="24">
        <f t="shared" si="30"/>
        <v>4035.6</v>
      </c>
      <c r="J99" s="24">
        <f t="shared" si="30"/>
        <v>1170</v>
      </c>
      <c r="K99" s="24">
        <f t="shared" si="30"/>
        <v>242420.96</v>
      </c>
      <c r="L99" s="24">
        <f t="shared" si="30"/>
        <v>-430.12</v>
      </c>
      <c r="M99" s="24">
        <f t="shared" si="30"/>
        <v>20157.77</v>
      </c>
      <c r="N99" s="24">
        <f t="shared" si="30"/>
        <v>484.36</v>
      </c>
      <c r="O99" s="24">
        <f t="shared" si="30"/>
        <v>16170</v>
      </c>
      <c r="P99" s="24">
        <f t="shared" si="30"/>
        <v>0.16000000000000003</v>
      </c>
      <c r="Q99" s="24">
        <f t="shared" si="30"/>
        <v>2663.92</v>
      </c>
      <c r="R99" s="24">
        <f t="shared" si="30"/>
        <v>1453.04</v>
      </c>
      <c r="S99" s="24">
        <f t="shared" si="30"/>
        <v>645.79999999999995</v>
      </c>
      <c r="T99" s="24">
        <f t="shared" si="30"/>
        <v>-20157.77</v>
      </c>
      <c r="U99" s="24">
        <f t="shared" si="30"/>
        <v>20987.16</v>
      </c>
      <c r="V99" s="24">
        <f t="shared" si="30"/>
        <v>221433.8</v>
      </c>
    </row>
  </sheetData>
  <mergeCells count="9">
    <mergeCell ref="A33:D33"/>
    <mergeCell ref="A66:D66"/>
    <mergeCell ref="A99:D99"/>
    <mergeCell ref="A1:I1"/>
    <mergeCell ref="J1:V1"/>
    <mergeCell ref="A34:I34"/>
    <mergeCell ref="J34:V34"/>
    <mergeCell ref="A67:I67"/>
    <mergeCell ref="J67:V67"/>
  </mergeCells>
  <pageMargins left="0.25" right="0.25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101"/>
  <sheetViews>
    <sheetView showGridLines="0" zoomScaleNormal="100" workbookViewId="0">
      <selection activeCell="E3" sqref="E3:E14"/>
    </sheetView>
  </sheetViews>
  <sheetFormatPr baseColWidth="10" defaultRowHeight="15" x14ac:dyDescent="0.25"/>
  <cols>
    <col min="1" max="1" width="7.7109375" customWidth="1"/>
    <col min="2" max="2" width="29.85546875" customWidth="1"/>
    <col min="3" max="3" width="32.42578125" customWidth="1"/>
    <col min="4" max="4" width="20.5703125" bestFit="1" customWidth="1"/>
    <col min="5" max="5" width="10.5703125" bestFit="1" customWidth="1"/>
    <col min="6" max="7" width="12.140625" bestFit="1" customWidth="1"/>
    <col min="8" max="8" width="8.85546875" bestFit="1" customWidth="1"/>
    <col min="9" max="9" width="12.28515625" customWidth="1"/>
    <col min="10" max="10" width="8.5703125" bestFit="1" customWidth="1"/>
    <col min="11" max="11" width="15.42578125" customWidth="1"/>
    <col min="12" max="12" width="12.5703125" bestFit="1" customWidth="1"/>
    <col min="13" max="13" width="11.140625" customWidth="1"/>
    <col min="14" max="14" width="9" customWidth="1"/>
    <col min="15" max="15" width="12.5703125" customWidth="1"/>
    <col min="16" max="16" width="9.140625" customWidth="1"/>
    <col min="17" max="17" width="14" customWidth="1"/>
    <col min="18" max="18" width="10" bestFit="1" customWidth="1"/>
    <col min="19" max="19" width="11.140625" bestFit="1" customWidth="1"/>
    <col min="20" max="20" width="14.85546875" customWidth="1"/>
    <col min="21" max="21" width="17.85546875" customWidth="1"/>
    <col min="22" max="22" width="13.5703125" bestFit="1" customWidth="1"/>
  </cols>
  <sheetData>
    <row r="1" spans="1:23" ht="27" customHeight="1" thickBot="1" x14ac:dyDescent="0.3">
      <c r="A1" s="188" t="s">
        <v>195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 t="s">
        <v>195</v>
      </c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78"/>
    </row>
    <row r="2" spans="1:23" ht="24" customHeight="1" thickBot="1" x14ac:dyDescent="0.3">
      <c r="A2" s="93" t="s">
        <v>0</v>
      </c>
      <c r="B2" s="94" t="s">
        <v>1</v>
      </c>
      <c r="C2" s="94" t="s">
        <v>79</v>
      </c>
      <c r="D2" s="94" t="s">
        <v>80</v>
      </c>
      <c r="E2" s="94" t="s">
        <v>2</v>
      </c>
      <c r="F2" s="94" t="s">
        <v>56</v>
      </c>
      <c r="G2" s="94" t="s">
        <v>3</v>
      </c>
      <c r="H2" s="94" t="s">
        <v>4</v>
      </c>
      <c r="I2" s="94" t="s">
        <v>5</v>
      </c>
      <c r="J2" s="94" t="s">
        <v>6</v>
      </c>
      <c r="K2" s="95" t="s">
        <v>194</v>
      </c>
      <c r="L2" s="94" t="s">
        <v>8</v>
      </c>
      <c r="M2" s="94" t="s">
        <v>9</v>
      </c>
      <c r="N2" s="94" t="s">
        <v>191</v>
      </c>
      <c r="O2" s="94" t="s">
        <v>11</v>
      </c>
      <c r="P2" s="94" t="s">
        <v>180</v>
      </c>
      <c r="Q2" s="94" t="s">
        <v>13</v>
      </c>
      <c r="R2" s="94" t="s">
        <v>14</v>
      </c>
      <c r="S2" s="94" t="s">
        <v>50</v>
      </c>
      <c r="T2" s="94" t="s">
        <v>17</v>
      </c>
      <c r="U2" s="95" t="s">
        <v>18</v>
      </c>
      <c r="V2" s="96" t="s">
        <v>19</v>
      </c>
      <c r="W2" s="114"/>
    </row>
    <row r="3" spans="1:23" x14ac:dyDescent="0.25">
      <c r="A3" s="97" t="s">
        <v>20</v>
      </c>
      <c r="B3" s="106" t="s">
        <v>126</v>
      </c>
      <c r="C3" s="107" t="s">
        <v>81</v>
      </c>
      <c r="D3" s="107" t="s">
        <v>82</v>
      </c>
      <c r="E3" s="98">
        <v>4767.1499999999996</v>
      </c>
      <c r="F3" s="98">
        <v>0</v>
      </c>
      <c r="G3" s="98">
        <v>95.34</v>
      </c>
      <c r="H3" s="98">
        <v>529</v>
      </c>
      <c r="I3" s="98">
        <v>379.09</v>
      </c>
      <c r="J3" s="98">
        <v>0</v>
      </c>
      <c r="K3" s="98">
        <v>5770.58</v>
      </c>
      <c r="L3" s="98">
        <v>0</v>
      </c>
      <c r="M3" s="98">
        <v>685.33</v>
      </c>
      <c r="N3" s="98">
        <v>47.67</v>
      </c>
      <c r="O3" s="98">
        <v>1540</v>
      </c>
      <c r="P3" s="99">
        <v>-0.03</v>
      </c>
      <c r="Q3" s="98">
        <v>262.19</v>
      </c>
      <c r="R3" s="98">
        <v>143.01</v>
      </c>
      <c r="S3" s="98">
        <v>95.34</v>
      </c>
      <c r="T3" s="99">
        <v>-685.33</v>
      </c>
      <c r="U3" s="98">
        <v>2088.1799999999998</v>
      </c>
      <c r="V3" s="98">
        <v>3682.4</v>
      </c>
      <c r="W3" s="114"/>
    </row>
    <row r="4" spans="1:23" x14ac:dyDescent="0.25">
      <c r="A4" s="97" t="s">
        <v>21</v>
      </c>
      <c r="B4" s="106" t="s">
        <v>127</v>
      </c>
      <c r="C4" s="107" t="s">
        <v>83</v>
      </c>
      <c r="D4" s="107" t="s">
        <v>82</v>
      </c>
      <c r="E4" s="98">
        <v>4407.1499999999996</v>
      </c>
      <c r="F4" s="98">
        <v>0</v>
      </c>
      <c r="G4" s="98">
        <v>88.14</v>
      </c>
      <c r="H4" s="98">
        <v>529</v>
      </c>
      <c r="I4" s="98">
        <v>379.09</v>
      </c>
      <c r="J4" s="98">
        <v>65</v>
      </c>
      <c r="K4" s="98">
        <v>5468.38</v>
      </c>
      <c r="L4" s="98">
        <v>0</v>
      </c>
      <c r="M4" s="98">
        <v>620.78</v>
      </c>
      <c r="N4" s="98">
        <v>44.07</v>
      </c>
      <c r="O4" s="98">
        <v>850</v>
      </c>
      <c r="P4" s="99">
        <v>-0.03</v>
      </c>
      <c r="Q4" s="98">
        <v>242.39</v>
      </c>
      <c r="R4" s="98">
        <v>132.21</v>
      </c>
      <c r="S4" s="98">
        <v>88.14</v>
      </c>
      <c r="T4" s="99">
        <v>-620.78</v>
      </c>
      <c r="U4" s="98">
        <v>1356.78</v>
      </c>
      <c r="V4" s="98">
        <v>4111.6000000000004</v>
      </c>
      <c r="W4" s="114"/>
    </row>
    <row r="5" spans="1:23" x14ac:dyDescent="0.25">
      <c r="A5" s="97" t="s">
        <v>22</v>
      </c>
      <c r="B5" s="106" t="s">
        <v>128</v>
      </c>
      <c r="C5" s="107" t="s">
        <v>84</v>
      </c>
      <c r="D5" s="107" t="s">
        <v>82</v>
      </c>
      <c r="E5" s="98">
        <v>3047.7</v>
      </c>
      <c r="F5" s="98">
        <v>0</v>
      </c>
      <c r="G5" s="98">
        <v>60.95</v>
      </c>
      <c r="H5" s="98">
        <v>529</v>
      </c>
      <c r="I5" s="98">
        <v>288.26</v>
      </c>
      <c r="J5" s="98">
        <v>0</v>
      </c>
      <c r="K5" s="98">
        <v>3925.91</v>
      </c>
      <c r="L5" s="98">
        <v>0</v>
      </c>
      <c r="M5" s="98">
        <v>337.18</v>
      </c>
      <c r="N5" s="98">
        <v>30.48</v>
      </c>
      <c r="O5" s="98">
        <v>1255</v>
      </c>
      <c r="P5" s="98">
        <v>0.03</v>
      </c>
      <c r="Q5" s="98">
        <v>167.62</v>
      </c>
      <c r="R5" s="98">
        <v>91.43</v>
      </c>
      <c r="S5" s="98">
        <v>60.95</v>
      </c>
      <c r="T5" s="99">
        <v>-337.18</v>
      </c>
      <c r="U5" s="98">
        <v>1605.51</v>
      </c>
      <c r="V5" s="98">
        <v>2320.4</v>
      </c>
      <c r="W5" s="114"/>
    </row>
    <row r="6" spans="1:23" x14ac:dyDescent="0.25">
      <c r="A6" s="97" t="s">
        <v>23</v>
      </c>
      <c r="B6" s="106" t="s">
        <v>129</v>
      </c>
      <c r="C6" s="107" t="s">
        <v>85</v>
      </c>
      <c r="D6" s="107" t="s">
        <v>86</v>
      </c>
      <c r="E6" s="98">
        <v>3173.4</v>
      </c>
      <c r="F6" s="98">
        <v>0</v>
      </c>
      <c r="G6" s="98">
        <v>63.47</v>
      </c>
      <c r="H6" s="98">
        <v>529</v>
      </c>
      <c r="I6" s="98">
        <v>288.26</v>
      </c>
      <c r="J6" s="98">
        <v>105</v>
      </c>
      <c r="K6" s="98">
        <v>4159.13</v>
      </c>
      <c r="L6" s="98">
        <v>0</v>
      </c>
      <c r="M6" s="98">
        <v>374.49</v>
      </c>
      <c r="N6" s="98">
        <v>31.73</v>
      </c>
      <c r="O6" s="98">
        <v>0</v>
      </c>
      <c r="P6" s="99">
        <v>-0.01</v>
      </c>
      <c r="Q6" s="98">
        <v>174.54</v>
      </c>
      <c r="R6" s="98">
        <v>95.2</v>
      </c>
      <c r="S6" s="98">
        <v>63.47</v>
      </c>
      <c r="T6" s="99">
        <v>-374.49</v>
      </c>
      <c r="U6" s="98">
        <v>364.93</v>
      </c>
      <c r="V6" s="98">
        <v>3794.2</v>
      </c>
      <c r="W6" s="114"/>
    </row>
    <row r="7" spans="1:23" x14ac:dyDescent="0.25">
      <c r="A7" s="97" t="s">
        <v>24</v>
      </c>
      <c r="B7" s="106" t="s">
        <v>130</v>
      </c>
      <c r="C7" s="107" t="s">
        <v>87</v>
      </c>
      <c r="D7" s="107" t="s">
        <v>86</v>
      </c>
      <c r="E7" s="98">
        <v>3589.5</v>
      </c>
      <c r="F7" s="98">
        <v>0</v>
      </c>
      <c r="G7" s="98">
        <v>71.790000000000006</v>
      </c>
      <c r="H7" s="98">
        <v>529</v>
      </c>
      <c r="I7" s="98">
        <v>288.26</v>
      </c>
      <c r="J7" s="98">
        <v>0</v>
      </c>
      <c r="K7" s="98">
        <v>4478.55</v>
      </c>
      <c r="L7" s="98">
        <v>0</v>
      </c>
      <c r="M7" s="98">
        <v>430.1</v>
      </c>
      <c r="N7" s="98">
        <v>35.9</v>
      </c>
      <c r="O7" s="98">
        <v>1210</v>
      </c>
      <c r="P7" s="99">
        <v>-0.05</v>
      </c>
      <c r="Q7" s="98">
        <v>197.42</v>
      </c>
      <c r="R7" s="98">
        <v>107.69</v>
      </c>
      <c r="S7" s="98">
        <v>71.790000000000006</v>
      </c>
      <c r="T7" s="99">
        <v>-430.1</v>
      </c>
      <c r="U7" s="98">
        <v>1622.75</v>
      </c>
      <c r="V7" s="98">
        <v>2855.8</v>
      </c>
      <c r="W7" s="114"/>
    </row>
    <row r="8" spans="1:23" x14ac:dyDescent="0.25">
      <c r="A8" s="97" t="s">
        <v>25</v>
      </c>
      <c r="B8" s="106" t="s">
        <v>131</v>
      </c>
      <c r="C8" s="107" t="s">
        <v>87</v>
      </c>
      <c r="D8" s="107" t="s">
        <v>86</v>
      </c>
      <c r="E8" s="98">
        <v>3070.8</v>
      </c>
      <c r="F8" s="98">
        <v>0</v>
      </c>
      <c r="G8" s="98">
        <v>61.42</v>
      </c>
      <c r="H8" s="98">
        <v>529</v>
      </c>
      <c r="I8" s="98">
        <v>197.42</v>
      </c>
      <c r="J8" s="98">
        <v>90</v>
      </c>
      <c r="K8" s="98">
        <v>3948.64</v>
      </c>
      <c r="L8" s="98">
        <v>0</v>
      </c>
      <c r="M8" s="98">
        <v>340.81</v>
      </c>
      <c r="N8" s="98">
        <v>30.71</v>
      </c>
      <c r="O8" s="98">
        <v>960</v>
      </c>
      <c r="P8" s="98">
        <v>0.1</v>
      </c>
      <c r="Q8" s="98">
        <v>168.89</v>
      </c>
      <c r="R8" s="98">
        <v>92.12</v>
      </c>
      <c r="S8" s="98">
        <v>61.42</v>
      </c>
      <c r="T8" s="99">
        <v>-340.81</v>
      </c>
      <c r="U8" s="98">
        <v>1313.24</v>
      </c>
      <c r="V8" s="98">
        <v>2635.4</v>
      </c>
      <c r="W8" s="114"/>
    </row>
    <row r="9" spans="1:23" x14ac:dyDescent="0.25">
      <c r="A9" s="97" t="s">
        <v>26</v>
      </c>
      <c r="B9" s="106" t="s">
        <v>132</v>
      </c>
      <c r="C9" s="107" t="s">
        <v>120</v>
      </c>
      <c r="D9" s="107" t="s">
        <v>88</v>
      </c>
      <c r="E9" s="98">
        <v>2161.9499999999998</v>
      </c>
      <c r="F9" s="98">
        <v>0</v>
      </c>
      <c r="G9" s="98">
        <v>43.24</v>
      </c>
      <c r="H9" s="98">
        <v>529</v>
      </c>
      <c r="I9" s="98">
        <v>197.42</v>
      </c>
      <c r="J9" s="98">
        <v>325</v>
      </c>
      <c r="K9" s="98">
        <v>3256.61</v>
      </c>
      <c r="L9" s="98">
        <v>0</v>
      </c>
      <c r="M9" s="98">
        <v>125.18</v>
      </c>
      <c r="N9" s="98">
        <v>21.62</v>
      </c>
      <c r="O9" s="98">
        <v>0</v>
      </c>
      <c r="P9" s="99">
        <v>-0.02</v>
      </c>
      <c r="Q9" s="98">
        <v>118.91</v>
      </c>
      <c r="R9" s="98">
        <v>64.86</v>
      </c>
      <c r="S9" s="98">
        <v>43.24</v>
      </c>
      <c r="T9" s="99">
        <v>-125.18</v>
      </c>
      <c r="U9" s="98">
        <v>248.61</v>
      </c>
      <c r="V9" s="98">
        <v>3008</v>
      </c>
      <c r="W9" s="114"/>
    </row>
    <row r="10" spans="1:23" x14ac:dyDescent="0.25">
      <c r="A10" s="97" t="s">
        <v>27</v>
      </c>
      <c r="B10" s="106" t="s">
        <v>133</v>
      </c>
      <c r="C10" s="107" t="s">
        <v>89</v>
      </c>
      <c r="D10" s="107" t="s">
        <v>90</v>
      </c>
      <c r="E10" s="98">
        <v>3499.95</v>
      </c>
      <c r="F10" s="98">
        <v>500</v>
      </c>
      <c r="G10" s="98">
        <v>0</v>
      </c>
      <c r="H10" s="98">
        <v>0</v>
      </c>
      <c r="I10" s="98">
        <v>0</v>
      </c>
      <c r="J10" s="98">
        <v>0</v>
      </c>
      <c r="K10" s="98">
        <v>3999.95</v>
      </c>
      <c r="L10" s="98">
        <v>0</v>
      </c>
      <c r="M10" s="98">
        <v>349.02</v>
      </c>
      <c r="N10" s="98">
        <v>0</v>
      </c>
      <c r="O10" s="98">
        <v>0</v>
      </c>
      <c r="P10" s="99">
        <v>-0.05</v>
      </c>
      <c r="Q10" s="98">
        <v>0</v>
      </c>
      <c r="R10" s="98">
        <v>0</v>
      </c>
      <c r="S10" s="98">
        <v>0</v>
      </c>
      <c r="T10" s="99">
        <v>-349.02</v>
      </c>
      <c r="U10" s="98">
        <v>-0.05</v>
      </c>
      <c r="V10" s="98">
        <v>4000</v>
      </c>
      <c r="W10" s="114"/>
    </row>
    <row r="11" spans="1:23" x14ac:dyDescent="0.25">
      <c r="A11" s="97" t="s">
        <v>28</v>
      </c>
      <c r="B11" s="106" t="s">
        <v>134</v>
      </c>
      <c r="C11" s="107" t="s">
        <v>91</v>
      </c>
      <c r="D11" s="107" t="s">
        <v>86</v>
      </c>
      <c r="E11" s="98">
        <v>3500.1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3500.1</v>
      </c>
      <c r="L11" s="98">
        <v>0</v>
      </c>
      <c r="M11" s="98">
        <v>151.66999999999999</v>
      </c>
      <c r="N11" s="98">
        <v>0</v>
      </c>
      <c r="O11" s="98">
        <v>0</v>
      </c>
      <c r="P11" s="98">
        <v>0.1</v>
      </c>
      <c r="Q11" s="98">
        <v>0</v>
      </c>
      <c r="R11" s="98">
        <v>0</v>
      </c>
      <c r="S11" s="98">
        <v>0</v>
      </c>
      <c r="T11" s="99">
        <v>-151.66999999999999</v>
      </c>
      <c r="U11" s="98">
        <v>0.1</v>
      </c>
      <c r="V11" s="98">
        <v>3500</v>
      </c>
      <c r="W11" s="114"/>
    </row>
    <row r="12" spans="1:23" x14ac:dyDescent="0.25">
      <c r="A12" s="97" t="s">
        <v>29</v>
      </c>
      <c r="B12" s="106" t="s">
        <v>135</v>
      </c>
      <c r="C12" s="107" t="s">
        <v>92</v>
      </c>
      <c r="D12" s="107" t="s">
        <v>93</v>
      </c>
      <c r="E12" s="98">
        <v>2500.0500000000002</v>
      </c>
      <c r="F12" s="98">
        <v>500</v>
      </c>
      <c r="G12" s="98">
        <v>0</v>
      </c>
      <c r="H12" s="98">
        <v>0</v>
      </c>
      <c r="I12" s="98">
        <v>0</v>
      </c>
      <c r="J12" s="98">
        <v>0</v>
      </c>
      <c r="K12" s="98">
        <v>3000.05</v>
      </c>
      <c r="L12" s="98">
        <v>0</v>
      </c>
      <c r="M12" s="98">
        <v>76.989999999999995</v>
      </c>
      <c r="N12" s="98">
        <v>0</v>
      </c>
      <c r="O12" s="98">
        <v>0</v>
      </c>
      <c r="P12" s="98">
        <v>0.05</v>
      </c>
      <c r="Q12" s="98">
        <v>0</v>
      </c>
      <c r="R12" s="98">
        <v>0</v>
      </c>
      <c r="S12" s="98">
        <v>0</v>
      </c>
      <c r="T12" s="99">
        <v>-76.989999999999995</v>
      </c>
      <c r="U12" s="98">
        <v>0.05</v>
      </c>
      <c r="V12" s="98">
        <v>3000</v>
      </c>
      <c r="W12" s="114"/>
    </row>
    <row r="13" spans="1:23" s="65" customFormat="1" x14ac:dyDescent="0.25">
      <c r="A13" s="115" t="s">
        <v>30</v>
      </c>
      <c r="B13" s="106" t="s">
        <v>136</v>
      </c>
      <c r="C13" s="108" t="s">
        <v>94</v>
      </c>
      <c r="D13" s="108" t="s">
        <v>95</v>
      </c>
      <c r="E13" s="116">
        <v>3000</v>
      </c>
      <c r="F13" s="116">
        <v>500</v>
      </c>
      <c r="G13" s="116">
        <v>0</v>
      </c>
      <c r="H13" s="116">
        <v>0</v>
      </c>
      <c r="I13" s="116">
        <v>0</v>
      </c>
      <c r="J13" s="116">
        <v>0</v>
      </c>
      <c r="K13" s="116">
        <v>3500</v>
      </c>
      <c r="L13" s="116">
        <v>0</v>
      </c>
      <c r="M13" s="116">
        <v>151.66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7">
        <v>-151.66</v>
      </c>
      <c r="U13" s="116">
        <v>0</v>
      </c>
      <c r="V13" s="116">
        <v>3500</v>
      </c>
      <c r="W13" s="118"/>
    </row>
    <row r="14" spans="1:23" s="65" customFormat="1" x14ac:dyDescent="0.25">
      <c r="A14" s="115" t="s">
        <v>31</v>
      </c>
      <c r="B14" s="106" t="s">
        <v>137</v>
      </c>
      <c r="C14" s="108" t="s">
        <v>96</v>
      </c>
      <c r="D14" s="108" t="s">
        <v>97</v>
      </c>
      <c r="E14" s="116">
        <v>15000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15000</v>
      </c>
      <c r="L14" s="116">
        <v>0</v>
      </c>
      <c r="M14" s="116">
        <v>2759.37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7">
        <v>-2759.37</v>
      </c>
      <c r="U14" s="116">
        <v>0</v>
      </c>
      <c r="V14" s="116">
        <v>15000</v>
      </c>
      <c r="W14" s="118"/>
    </row>
    <row r="15" spans="1:23" x14ac:dyDescent="0.25">
      <c r="A15" s="97" t="s">
        <v>34</v>
      </c>
      <c r="B15" s="106" t="s">
        <v>140</v>
      </c>
      <c r="C15" s="107" t="s">
        <v>100</v>
      </c>
      <c r="D15" s="107" t="s">
        <v>88</v>
      </c>
      <c r="E15" s="98">
        <v>2499.9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2499.9</v>
      </c>
      <c r="L15" s="98">
        <v>0</v>
      </c>
      <c r="M15" s="98">
        <v>7.65</v>
      </c>
      <c r="N15" s="98">
        <v>0</v>
      </c>
      <c r="O15" s="98">
        <v>0</v>
      </c>
      <c r="P15" s="99">
        <v>-0.1</v>
      </c>
      <c r="Q15" s="98">
        <v>0</v>
      </c>
      <c r="R15" s="98">
        <v>0</v>
      </c>
      <c r="S15" s="98">
        <v>0</v>
      </c>
      <c r="T15" s="99">
        <v>-7.65</v>
      </c>
      <c r="U15" s="98">
        <v>-0.1</v>
      </c>
      <c r="V15" s="98">
        <v>2500</v>
      </c>
      <c r="W15" s="114"/>
    </row>
    <row r="16" spans="1:23" x14ac:dyDescent="0.25">
      <c r="A16" s="97" t="s">
        <v>36</v>
      </c>
      <c r="B16" s="106" t="s">
        <v>142</v>
      </c>
      <c r="C16" s="107" t="s">
        <v>102</v>
      </c>
      <c r="D16" s="107" t="s">
        <v>103</v>
      </c>
      <c r="E16" s="98">
        <v>4000.05</v>
      </c>
      <c r="F16" s="98">
        <v>500</v>
      </c>
      <c r="G16" s="98">
        <v>0</v>
      </c>
      <c r="H16" s="98">
        <v>0</v>
      </c>
      <c r="I16" s="98">
        <v>0</v>
      </c>
      <c r="J16" s="98">
        <v>0</v>
      </c>
      <c r="K16" s="98">
        <v>4500.05</v>
      </c>
      <c r="L16" s="98">
        <v>0</v>
      </c>
      <c r="M16" s="98">
        <v>433.95</v>
      </c>
      <c r="N16" s="98">
        <v>0</v>
      </c>
      <c r="O16" s="98">
        <v>0</v>
      </c>
      <c r="P16" s="98">
        <v>0.05</v>
      </c>
      <c r="Q16" s="98">
        <v>0</v>
      </c>
      <c r="R16" s="98">
        <v>0</v>
      </c>
      <c r="S16" s="98">
        <v>0</v>
      </c>
      <c r="T16" s="99">
        <v>-433.95</v>
      </c>
      <c r="U16" s="98">
        <v>0.05</v>
      </c>
      <c r="V16" s="98">
        <v>4500</v>
      </c>
      <c r="W16" s="114"/>
    </row>
    <row r="17" spans="1:23" x14ac:dyDescent="0.25">
      <c r="A17" s="97" t="s">
        <v>37</v>
      </c>
      <c r="B17" s="109" t="s">
        <v>143</v>
      </c>
      <c r="C17" s="107" t="s">
        <v>121</v>
      </c>
      <c r="D17" s="107" t="s">
        <v>86</v>
      </c>
      <c r="E17" s="98">
        <v>4000.05</v>
      </c>
      <c r="F17" s="98">
        <v>500</v>
      </c>
      <c r="G17" s="98">
        <v>0</v>
      </c>
      <c r="H17" s="98">
        <v>0</v>
      </c>
      <c r="I17" s="98">
        <v>0</v>
      </c>
      <c r="J17" s="98">
        <v>0</v>
      </c>
      <c r="K17" s="98">
        <v>4500.05</v>
      </c>
      <c r="L17" s="98">
        <v>0</v>
      </c>
      <c r="M17" s="98">
        <v>433.95</v>
      </c>
      <c r="N17" s="98">
        <v>0</v>
      </c>
      <c r="O17" s="98">
        <v>0</v>
      </c>
      <c r="P17" s="98">
        <v>0.05</v>
      </c>
      <c r="Q17" s="98">
        <v>0</v>
      </c>
      <c r="R17" s="98">
        <v>0</v>
      </c>
      <c r="S17" s="98">
        <v>0</v>
      </c>
      <c r="T17" s="99">
        <v>-433.95</v>
      </c>
      <c r="U17" s="98">
        <v>0.05</v>
      </c>
      <c r="V17" s="98">
        <v>4500</v>
      </c>
      <c r="W17" s="114"/>
    </row>
    <row r="18" spans="1:23" x14ac:dyDescent="0.25">
      <c r="A18" s="97" t="s">
        <v>39</v>
      </c>
      <c r="B18" s="109" t="s">
        <v>145</v>
      </c>
      <c r="C18" s="107" t="s">
        <v>122</v>
      </c>
      <c r="D18" s="107" t="s">
        <v>104</v>
      </c>
      <c r="E18" s="98">
        <v>3000</v>
      </c>
      <c r="F18" s="98">
        <v>500</v>
      </c>
      <c r="G18" s="98">
        <v>0</v>
      </c>
      <c r="H18" s="98">
        <v>0</v>
      </c>
      <c r="I18" s="98">
        <v>0</v>
      </c>
      <c r="J18" s="98">
        <v>0</v>
      </c>
      <c r="K18" s="98">
        <v>3500</v>
      </c>
      <c r="L18" s="98">
        <v>0</v>
      </c>
      <c r="M18" s="98">
        <v>151.66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9">
        <v>-151.66</v>
      </c>
      <c r="U18" s="98">
        <v>0</v>
      </c>
      <c r="V18" s="98">
        <v>3500</v>
      </c>
      <c r="W18" s="114"/>
    </row>
    <row r="19" spans="1:23" x14ac:dyDescent="0.25">
      <c r="A19" s="97" t="s">
        <v>40</v>
      </c>
      <c r="B19" s="109" t="s">
        <v>146</v>
      </c>
      <c r="C19" s="107" t="s">
        <v>105</v>
      </c>
      <c r="D19" s="107" t="s">
        <v>86</v>
      </c>
      <c r="E19" s="98">
        <v>4500</v>
      </c>
      <c r="F19" s="98">
        <v>500</v>
      </c>
      <c r="G19" s="98">
        <v>0</v>
      </c>
      <c r="H19" s="98">
        <v>0</v>
      </c>
      <c r="I19" s="98">
        <v>0</v>
      </c>
      <c r="J19" s="98">
        <v>0</v>
      </c>
      <c r="K19" s="98">
        <v>5000</v>
      </c>
      <c r="L19" s="98">
        <v>0</v>
      </c>
      <c r="M19" s="98">
        <v>523.54</v>
      </c>
      <c r="N19" s="98">
        <v>0</v>
      </c>
      <c r="O19" s="98">
        <v>2270</v>
      </c>
      <c r="P19" s="98">
        <v>0</v>
      </c>
      <c r="Q19" s="98">
        <v>0</v>
      </c>
      <c r="R19" s="98">
        <v>0</v>
      </c>
      <c r="S19" s="98">
        <v>0</v>
      </c>
      <c r="T19" s="99">
        <v>-523.54</v>
      </c>
      <c r="U19" s="98">
        <v>2270</v>
      </c>
      <c r="V19" s="98">
        <v>2730</v>
      </c>
      <c r="W19" s="114"/>
    </row>
    <row r="20" spans="1:23" x14ac:dyDescent="0.25">
      <c r="A20" s="97" t="s">
        <v>41</v>
      </c>
      <c r="B20" s="109" t="s">
        <v>147</v>
      </c>
      <c r="C20" s="107" t="s">
        <v>106</v>
      </c>
      <c r="D20" s="107" t="s">
        <v>106</v>
      </c>
      <c r="E20" s="98">
        <v>2000.1</v>
      </c>
      <c r="F20" s="98">
        <v>500</v>
      </c>
      <c r="G20" s="98">
        <v>0</v>
      </c>
      <c r="H20" s="98">
        <v>0</v>
      </c>
      <c r="I20" s="98">
        <v>0</v>
      </c>
      <c r="J20" s="98">
        <v>0</v>
      </c>
      <c r="K20" s="98">
        <v>2500.1</v>
      </c>
      <c r="L20" s="98">
        <v>0</v>
      </c>
      <c r="M20" s="98">
        <v>7.67</v>
      </c>
      <c r="N20" s="98">
        <v>0</v>
      </c>
      <c r="O20" s="98">
        <v>0</v>
      </c>
      <c r="P20" s="99">
        <v>-0.1</v>
      </c>
      <c r="Q20" s="98">
        <v>0</v>
      </c>
      <c r="R20" s="98">
        <v>0</v>
      </c>
      <c r="S20" s="98">
        <v>0</v>
      </c>
      <c r="T20" s="99">
        <v>-7.67</v>
      </c>
      <c r="U20" s="98">
        <v>-0.1</v>
      </c>
      <c r="V20" s="98">
        <v>2500.1999999999998</v>
      </c>
      <c r="W20" s="114"/>
    </row>
    <row r="21" spans="1:23" x14ac:dyDescent="0.25">
      <c r="A21" s="97" t="s">
        <v>42</v>
      </c>
      <c r="B21" s="109" t="s">
        <v>148</v>
      </c>
      <c r="C21" s="107" t="s">
        <v>123</v>
      </c>
      <c r="D21" s="107" t="s">
        <v>93</v>
      </c>
      <c r="E21" s="98">
        <v>4000.05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4000.05</v>
      </c>
      <c r="L21" s="98">
        <v>0</v>
      </c>
      <c r="M21" s="98">
        <v>349.04</v>
      </c>
      <c r="N21" s="98">
        <v>0</v>
      </c>
      <c r="O21" s="98">
        <v>0</v>
      </c>
      <c r="P21" s="98">
        <v>0.05</v>
      </c>
      <c r="Q21" s="98">
        <v>0</v>
      </c>
      <c r="R21" s="98">
        <v>0</v>
      </c>
      <c r="S21" s="98">
        <v>0</v>
      </c>
      <c r="T21" s="99">
        <v>-349.04</v>
      </c>
      <c r="U21" s="98">
        <v>0.05</v>
      </c>
      <c r="V21" s="98">
        <v>4000</v>
      </c>
      <c r="W21" s="114"/>
    </row>
    <row r="22" spans="1:23" x14ac:dyDescent="0.25">
      <c r="A22" s="97" t="s">
        <v>43</v>
      </c>
      <c r="B22" s="109" t="s">
        <v>149</v>
      </c>
      <c r="C22" s="107" t="s">
        <v>107</v>
      </c>
      <c r="D22" s="107" t="s">
        <v>108</v>
      </c>
      <c r="E22" s="98">
        <v>2500.0500000000002</v>
      </c>
      <c r="F22" s="98">
        <v>500</v>
      </c>
      <c r="G22" s="98">
        <v>0</v>
      </c>
      <c r="H22" s="98">
        <v>0</v>
      </c>
      <c r="I22" s="98">
        <v>0</v>
      </c>
      <c r="J22" s="98">
        <v>0</v>
      </c>
      <c r="K22" s="98">
        <v>3000.05</v>
      </c>
      <c r="L22" s="98">
        <v>0</v>
      </c>
      <c r="M22" s="98">
        <v>76.989999999999995</v>
      </c>
      <c r="N22" s="98">
        <v>0</v>
      </c>
      <c r="O22" s="98">
        <v>0</v>
      </c>
      <c r="P22" s="98">
        <v>0.05</v>
      </c>
      <c r="Q22" s="98">
        <v>0</v>
      </c>
      <c r="R22" s="98">
        <v>0</v>
      </c>
      <c r="S22" s="98">
        <v>0</v>
      </c>
      <c r="T22" s="99">
        <v>-76.989999999999995</v>
      </c>
      <c r="U22" s="98">
        <v>0.05</v>
      </c>
      <c r="V22" s="98">
        <v>3000</v>
      </c>
      <c r="W22" s="114"/>
    </row>
    <row r="23" spans="1:23" x14ac:dyDescent="0.25">
      <c r="A23" s="97" t="s">
        <v>44</v>
      </c>
      <c r="B23" s="109" t="s">
        <v>150</v>
      </c>
      <c r="C23" s="107" t="s">
        <v>109</v>
      </c>
      <c r="D23" s="107" t="s">
        <v>90</v>
      </c>
      <c r="E23" s="98">
        <v>1999.95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1999.95</v>
      </c>
      <c r="L23" s="99">
        <v>-71.69</v>
      </c>
      <c r="M23" s="98">
        <v>0</v>
      </c>
      <c r="N23" s="98">
        <v>0</v>
      </c>
      <c r="O23" s="98">
        <v>0</v>
      </c>
      <c r="P23" s="98">
        <v>0.04</v>
      </c>
      <c r="Q23" s="98">
        <v>0</v>
      </c>
      <c r="R23" s="98">
        <v>0</v>
      </c>
      <c r="S23" s="98">
        <v>0</v>
      </c>
      <c r="T23" s="98">
        <v>0</v>
      </c>
      <c r="U23" s="98">
        <v>-71.650000000000006</v>
      </c>
      <c r="V23" s="98">
        <v>2071.6</v>
      </c>
      <c r="W23" s="114"/>
    </row>
    <row r="24" spans="1:23" x14ac:dyDescent="0.25">
      <c r="A24" s="97" t="s">
        <v>45</v>
      </c>
      <c r="B24" s="109" t="s">
        <v>151</v>
      </c>
      <c r="C24" s="107" t="s">
        <v>110</v>
      </c>
      <c r="D24" s="107" t="s">
        <v>124</v>
      </c>
      <c r="E24" s="98">
        <v>4000.05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4000.05</v>
      </c>
      <c r="L24" s="98">
        <v>0</v>
      </c>
      <c r="M24" s="98">
        <v>349.04</v>
      </c>
      <c r="N24" s="98">
        <v>0</v>
      </c>
      <c r="O24" s="98">
        <v>0</v>
      </c>
      <c r="P24" s="99">
        <v>-0.15</v>
      </c>
      <c r="Q24" s="98">
        <v>0</v>
      </c>
      <c r="R24" s="98">
        <v>0</v>
      </c>
      <c r="S24" s="98">
        <v>0</v>
      </c>
      <c r="T24" s="99">
        <v>-349.04</v>
      </c>
      <c r="U24" s="98">
        <v>-0.15</v>
      </c>
      <c r="V24" s="98">
        <v>4000.2</v>
      </c>
      <c r="W24" s="114"/>
    </row>
    <row r="25" spans="1:23" x14ac:dyDescent="0.25">
      <c r="A25" s="97" t="s">
        <v>46</v>
      </c>
      <c r="B25" s="109" t="s">
        <v>152</v>
      </c>
      <c r="C25" s="107" t="s">
        <v>111</v>
      </c>
      <c r="D25" s="107" t="s">
        <v>86</v>
      </c>
      <c r="E25" s="98">
        <v>3499.95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3499.95</v>
      </c>
      <c r="L25" s="98">
        <v>0</v>
      </c>
      <c r="M25" s="98">
        <v>151.65</v>
      </c>
      <c r="N25" s="98">
        <v>0</v>
      </c>
      <c r="O25" s="98">
        <v>0</v>
      </c>
      <c r="P25" s="99">
        <v>-0.05</v>
      </c>
      <c r="Q25" s="98">
        <v>0</v>
      </c>
      <c r="R25" s="98">
        <v>0</v>
      </c>
      <c r="S25" s="98">
        <v>0</v>
      </c>
      <c r="T25" s="99">
        <v>-151.65</v>
      </c>
      <c r="U25" s="98">
        <v>-0.05</v>
      </c>
      <c r="V25" s="98">
        <v>3500</v>
      </c>
      <c r="W25" s="114"/>
    </row>
    <row r="26" spans="1:23" x14ac:dyDescent="0.25">
      <c r="A26" s="97" t="s">
        <v>52</v>
      </c>
      <c r="B26" s="109" t="s">
        <v>157</v>
      </c>
      <c r="C26" s="107" t="s">
        <v>83</v>
      </c>
      <c r="D26" s="107" t="s">
        <v>124</v>
      </c>
      <c r="E26" s="98">
        <v>5000.1000000000004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5000.1000000000004</v>
      </c>
      <c r="L26" s="98">
        <v>0</v>
      </c>
      <c r="M26" s="98">
        <v>523.55999999999995</v>
      </c>
      <c r="N26" s="98">
        <v>0</v>
      </c>
      <c r="O26" s="98">
        <v>0</v>
      </c>
      <c r="P26" s="98">
        <v>0.1</v>
      </c>
      <c r="Q26" s="98">
        <v>0</v>
      </c>
      <c r="R26" s="98">
        <v>0</v>
      </c>
      <c r="S26" s="98">
        <v>0</v>
      </c>
      <c r="T26" s="99">
        <v>-523.55999999999995</v>
      </c>
      <c r="U26" s="98">
        <v>0.1</v>
      </c>
      <c r="V26" s="98">
        <v>5000</v>
      </c>
      <c r="W26" s="114"/>
    </row>
    <row r="27" spans="1:23" x14ac:dyDescent="0.25">
      <c r="A27" s="97" t="s">
        <v>53</v>
      </c>
      <c r="B27" s="109" t="s">
        <v>158</v>
      </c>
      <c r="C27" s="107" t="s">
        <v>112</v>
      </c>
      <c r="D27" s="107" t="s">
        <v>113</v>
      </c>
      <c r="E27" s="98">
        <v>3733.38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3733.38</v>
      </c>
      <c r="L27" s="98">
        <v>0</v>
      </c>
      <c r="M27" s="98">
        <v>306.44</v>
      </c>
      <c r="N27" s="98">
        <v>0</v>
      </c>
      <c r="O27" s="98">
        <v>0</v>
      </c>
      <c r="P27" s="99">
        <v>-0.02</v>
      </c>
      <c r="Q27" s="98">
        <v>0</v>
      </c>
      <c r="R27" s="98">
        <v>0</v>
      </c>
      <c r="S27" s="98">
        <v>0</v>
      </c>
      <c r="T27" s="99">
        <v>-306.44</v>
      </c>
      <c r="U27" s="98">
        <v>-0.02</v>
      </c>
      <c r="V27" s="98">
        <v>3733.4</v>
      </c>
      <c r="W27" s="114"/>
    </row>
    <row r="28" spans="1:23" x14ac:dyDescent="0.25">
      <c r="A28" s="97" t="s">
        <v>54</v>
      </c>
      <c r="B28" s="109" t="s">
        <v>159</v>
      </c>
      <c r="C28" s="107" t="s">
        <v>114</v>
      </c>
      <c r="D28" s="107" t="s">
        <v>101</v>
      </c>
      <c r="E28" s="98">
        <v>2500.0500000000002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2500.0500000000002</v>
      </c>
      <c r="L28" s="98">
        <v>0</v>
      </c>
      <c r="M28" s="98">
        <v>7.67</v>
      </c>
      <c r="N28" s="98">
        <v>0</v>
      </c>
      <c r="O28" s="98">
        <v>0</v>
      </c>
      <c r="P28" s="98">
        <v>0.05</v>
      </c>
      <c r="Q28" s="98">
        <v>0</v>
      </c>
      <c r="R28" s="98">
        <v>0</v>
      </c>
      <c r="S28" s="98">
        <v>0</v>
      </c>
      <c r="T28" s="99">
        <v>-7.67</v>
      </c>
      <c r="U28" s="98">
        <v>0.05</v>
      </c>
      <c r="V28" s="98">
        <v>2500</v>
      </c>
      <c r="W28" s="114"/>
    </row>
    <row r="29" spans="1:23" x14ac:dyDescent="0.25">
      <c r="A29" s="97" t="s">
        <v>55</v>
      </c>
      <c r="B29" s="109" t="s">
        <v>162</v>
      </c>
      <c r="C29" s="107" t="s">
        <v>89</v>
      </c>
      <c r="D29" s="107" t="s">
        <v>90</v>
      </c>
      <c r="E29" s="98">
        <v>3499.95</v>
      </c>
      <c r="F29" s="98">
        <v>500</v>
      </c>
      <c r="G29" s="98">
        <v>0</v>
      </c>
      <c r="H29" s="98">
        <v>0</v>
      </c>
      <c r="I29" s="98">
        <v>0</v>
      </c>
      <c r="J29" s="98">
        <v>0</v>
      </c>
      <c r="K29" s="98">
        <v>3999.95</v>
      </c>
      <c r="L29" s="98">
        <v>0</v>
      </c>
      <c r="M29" s="98">
        <v>349.02</v>
      </c>
      <c r="N29" s="98">
        <v>0</v>
      </c>
      <c r="O29" s="98">
        <v>0</v>
      </c>
      <c r="P29" s="99">
        <v>-0.05</v>
      </c>
      <c r="Q29" s="98">
        <v>0</v>
      </c>
      <c r="R29" s="98">
        <v>0</v>
      </c>
      <c r="S29" s="98">
        <v>0</v>
      </c>
      <c r="T29" s="99">
        <v>-349.02</v>
      </c>
      <c r="U29" s="98">
        <v>-0.05</v>
      </c>
      <c r="V29" s="98">
        <v>4000</v>
      </c>
      <c r="W29" s="114"/>
    </row>
    <row r="30" spans="1:23" x14ac:dyDescent="0.25">
      <c r="A30" s="97" t="s">
        <v>57</v>
      </c>
      <c r="B30" s="109" t="s">
        <v>163</v>
      </c>
      <c r="C30" s="107" t="s">
        <v>115</v>
      </c>
      <c r="D30" s="107" t="s">
        <v>89</v>
      </c>
      <c r="E30" s="98">
        <v>3499.95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3499.95</v>
      </c>
      <c r="L30" s="98">
        <v>0</v>
      </c>
      <c r="M30" s="98">
        <v>151.65</v>
      </c>
      <c r="N30" s="98">
        <v>0</v>
      </c>
      <c r="O30" s="98">
        <v>0</v>
      </c>
      <c r="P30" s="99">
        <v>-0.05</v>
      </c>
      <c r="Q30" s="98">
        <v>0</v>
      </c>
      <c r="R30" s="98">
        <v>0</v>
      </c>
      <c r="S30" s="98">
        <v>0</v>
      </c>
      <c r="T30" s="99">
        <v>-151.65</v>
      </c>
      <c r="U30" s="98">
        <v>-0.05</v>
      </c>
      <c r="V30" s="98">
        <v>3500</v>
      </c>
      <c r="W30" s="114"/>
    </row>
    <row r="31" spans="1:23" x14ac:dyDescent="0.25">
      <c r="A31" s="97" t="s">
        <v>58</v>
      </c>
      <c r="B31" s="109" t="s">
        <v>165</v>
      </c>
      <c r="C31" s="107" t="s">
        <v>123</v>
      </c>
      <c r="D31" s="107" t="s">
        <v>93</v>
      </c>
      <c r="E31" s="98">
        <v>4000.05</v>
      </c>
      <c r="F31" s="98">
        <v>500</v>
      </c>
      <c r="G31" s="98">
        <v>0</v>
      </c>
      <c r="H31" s="98">
        <v>0</v>
      </c>
      <c r="I31" s="98">
        <v>0</v>
      </c>
      <c r="J31" s="98">
        <v>0</v>
      </c>
      <c r="K31" s="98">
        <v>4500.05</v>
      </c>
      <c r="L31" s="98">
        <v>0</v>
      </c>
      <c r="M31" s="98">
        <v>349.04</v>
      </c>
      <c r="N31" s="98">
        <v>0</v>
      </c>
      <c r="O31" s="98">
        <v>0</v>
      </c>
      <c r="P31" s="99">
        <v>-0.15</v>
      </c>
      <c r="Q31" s="98">
        <v>0</v>
      </c>
      <c r="R31" s="98">
        <v>0</v>
      </c>
      <c r="S31" s="98">
        <v>0</v>
      </c>
      <c r="T31" s="99">
        <v>-349.04</v>
      </c>
      <c r="U31" s="98">
        <v>-0.15</v>
      </c>
      <c r="V31" s="98">
        <v>4500.2</v>
      </c>
      <c r="W31" s="114"/>
    </row>
    <row r="32" spans="1:23" ht="15.75" thickBot="1" x14ac:dyDescent="0.3">
      <c r="A32" s="97" t="s">
        <v>59</v>
      </c>
      <c r="B32" s="109" t="s">
        <v>166</v>
      </c>
      <c r="C32" s="107" t="s">
        <v>106</v>
      </c>
      <c r="D32" s="107" t="s">
        <v>90</v>
      </c>
      <c r="E32" s="98">
        <v>1999.95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1999.95</v>
      </c>
      <c r="L32" s="99">
        <v>-71.69</v>
      </c>
      <c r="M32" s="98">
        <v>0</v>
      </c>
      <c r="N32" s="98">
        <v>0</v>
      </c>
      <c r="O32" s="98">
        <v>0</v>
      </c>
      <c r="P32" s="99">
        <v>-0.16</v>
      </c>
      <c r="Q32" s="98">
        <v>0</v>
      </c>
      <c r="R32" s="98">
        <v>0</v>
      </c>
      <c r="S32" s="98">
        <v>0</v>
      </c>
      <c r="T32" s="98">
        <v>0</v>
      </c>
      <c r="U32" s="98">
        <v>-71.849999999999994</v>
      </c>
      <c r="V32" s="98">
        <v>2071.8000000000002</v>
      </c>
      <c r="W32" s="114"/>
    </row>
    <row r="33" spans="1:23" ht="15.75" thickBot="1" x14ac:dyDescent="0.3">
      <c r="A33" s="204" t="s">
        <v>47</v>
      </c>
      <c r="B33" s="205"/>
      <c r="C33" s="205"/>
      <c r="D33" s="206"/>
      <c r="E33" s="100">
        <v>111951.33</v>
      </c>
      <c r="F33" s="100">
        <v>5500</v>
      </c>
      <c r="G33" s="100">
        <v>484.35</v>
      </c>
      <c r="H33" s="100">
        <v>3703</v>
      </c>
      <c r="I33" s="100">
        <v>2017.8</v>
      </c>
      <c r="J33" s="100">
        <v>585</v>
      </c>
      <c r="K33" s="100">
        <v>124241.48</v>
      </c>
      <c r="L33" s="100">
        <v>-143.38</v>
      </c>
      <c r="M33" s="100">
        <v>10575.1</v>
      </c>
      <c r="N33" s="100">
        <v>242.18</v>
      </c>
      <c r="O33" s="100">
        <v>8085</v>
      </c>
      <c r="P33" s="100">
        <v>-0.35</v>
      </c>
      <c r="Q33" s="100">
        <v>1331.96</v>
      </c>
      <c r="R33" s="100">
        <v>726.52</v>
      </c>
      <c r="S33" s="100">
        <v>484.35</v>
      </c>
      <c r="T33" s="100">
        <v>-10575.1</v>
      </c>
      <c r="U33" s="100">
        <v>10726.28</v>
      </c>
      <c r="V33" s="100">
        <v>113515.2</v>
      </c>
      <c r="W33" s="114"/>
    </row>
    <row r="34" spans="1:23" ht="24" customHeight="1" thickBot="1" x14ac:dyDescent="0.3">
      <c r="A34" s="188" t="s">
        <v>196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 t="s">
        <v>196</v>
      </c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14"/>
    </row>
    <row r="35" spans="1:23" ht="18.75" thickBot="1" x14ac:dyDescent="0.3">
      <c r="A35" s="93" t="s">
        <v>0</v>
      </c>
      <c r="B35" s="94" t="s">
        <v>1</v>
      </c>
      <c r="C35" s="94" t="s">
        <v>79</v>
      </c>
      <c r="D35" s="94" t="s">
        <v>80</v>
      </c>
      <c r="E35" s="94" t="s">
        <v>2</v>
      </c>
      <c r="F35" s="94" t="s">
        <v>56</v>
      </c>
      <c r="G35" s="94" t="s">
        <v>3</v>
      </c>
      <c r="H35" s="94" t="s">
        <v>4</v>
      </c>
      <c r="I35" s="94" t="s">
        <v>5</v>
      </c>
      <c r="J35" s="94" t="s">
        <v>6</v>
      </c>
      <c r="K35" s="95" t="s">
        <v>194</v>
      </c>
      <c r="L35" s="94" t="s">
        <v>8</v>
      </c>
      <c r="M35" s="94" t="s">
        <v>9</v>
      </c>
      <c r="N35" s="94" t="s">
        <v>191</v>
      </c>
      <c r="O35" s="94" t="s">
        <v>11</v>
      </c>
      <c r="P35" s="94" t="s">
        <v>180</v>
      </c>
      <c r="Q35" s="94" t="s">
        <v>13</v>
      </c>
      <c r="R35" s="94" t="s">
        <v>14</v>
      </c>
      <c r="S35" s="94" t="s">
        <v>50</v>
      </c>
      <c r="T35" s="94" t="s">
        <v>17</v>
      </c>
      <c r="U35" s="95" t="s">
        <v>18</v>
      </c>
      <c r="V35" s="96" t="s">
        <v>19</v>
      </c>
      <c r="W35" s="114"/>
    </row>
    <row r="36" spans="1:23" x14ac:dyDescent="0.25">
      <c r="A36" s="97" t="s">
        <v>20</v>
      </c>
      <c r="B36" s="106" t="s">
        <v>126</v>
      </c>
      <c r="C36" s="107" t="s">
        <v>81</v>
      </c>
      <c r="D36" s="107" t="s">
        <v>82</v>
      </c>
      <c r="E36" s="98">
        <v>4767.1499999999996</v>
      </c>
      <c r="F36" s="98">
        <v>0</v>
      </c>
      <c r="G36" s="98">
        <v>95.34</v>
      </c>
      <c r="H36" s="98">
        <v>529</v>
      </c>
      <c r="I36" s="98">
        <v>379.09</v>
      </c>
      <c r="J36" s="98">
        <v>0</v>
      </c>
      <c r="K36" s="98">
        <v>5770.58</v>
      </c>
      <c r="L36" s="98">
        <v>0</v>
      </c>
      <c r="M36" s="98">
        <v>685.33</v>
      </c>
      <c r="N36" s="98">
        <v>47.67</v>
      </c>
      <c r="O36" s="98">
        <v>1540</v>
      </c>
      <c r="P36" s="99">
        <v>-0.05</v>
      </c>
      <c r="Q36" s="98">
        <v>262.19</v>
      </c>
      <c r="R36" s="98">
        <v>143.01</v>
      </c>
      <c r="S36" s="98">
        <v>63.56</v>
      </c>
      <c r="T36" s="99">
        <v>-685.33</v>
      </c>
      <c r="U36" s="98">
        <v>2056.38</v>
      </c>
      <c r="V36" s="98">
        <v>3714.2</v>
      </c>
      <c r="W36" s="114"/>
    </row>
    <row r="37" spans="1:23" x14ac:dyDescent="0.25">
      <c r="A37" s="97" t="s">
        <v>21</v>
      </c>
      <c r="B37" s="106" t="s">
        <v>127</v>
      </c>
      <c r="C37" s="107" t="s">
        <v>83</v>
      </c>
      <c r="D37" s="107" t="s">
        <v>82</v>
      </c>
      <c r="E37" s="98">
        <v>4407.1499999999996</v>
      </c>
      <c r="F37" s="98">
        <v>0</v>
      </c>
      <c r="G37" s="98">
        <v>88.14</v>
      </c>
      <c r="H37" s="98">
        <v>529</v>
      </c>
      <c r="I37" s="98">
        <v>379.09</v>
      </c>
      <c r="J37" s="98">
        <v>65</v>
      </c>
      <c r="K37" s="98">
        <v>5468.38</v>
      </c>
      <c r="L37" s="98">
        <v>0</v>
      </c>
      <c r="M37" s="98">
        <v>620.78</v>
      </c>
      <c r="N37" s="98">
        <v>44.07</v>
      </c>
      <c r="O37" s="98">
        <v>850</v>
      </c>
      <c r="P37" s="99">
        <v>-0.05</v>
      </c>
      <c r="Q37" s="98">
        <v>242.39</v>
      </c>
      <c r="R37" s="98">
        <v>132.21</v>
      </c>
      <c r="S37" s="98">
        <v>58.76</v>
      </c>
      <c r="T37" s="99">
        <v>-620.78</v>
      </c>
      <c r="U37" s="98">
        <v>1327.38</v>
      </c>
      <c r="V37" s="98">
        <v>4141</v>
      </c>
      <c r="W37" s="114"/>
    </row>
    <row r="38" spans="1:23" x14ac:dyDescent="0.25">
      <c r="A38" s="97" t="s">
        <v>22</v>
      </c>
      <c r="B38" s="106" t="s">
        <v>128</v>
      </c>
      <c r="C38" s="107" t="s">
        <v>84</v>
      </c>
      <c r="D38" s="107" t="s">
        <v>82</v>
      </c>
      <c r="E38" s="98">
        <v>3047.7</v>
      </c>
      <c r="F38" s="98">
        <v>0</v>
      </c>
      <c r="G38" s="98">
        <v>60.95</v>
      </c>
      <c r="H38" s="98">
        <v>529</v>
      </c>
      <c r="I38" s="98">
        <v>288.26</v>
      </c>
      <c r="J38" s="98">
        <v>0</v>
      </c>
      <c r="K38" s="98">
        <v>3925.91</v>
      </c>
      <c r="L38" s="98">
        <v>0</v>
      </c>
      <c r="M38" s="98">
        <v>337.18</v>
      </c>
      <c r="N38" s="98">
        <v>30.48</v>
      </c>
      <c r="O38" s="98">
        <v>1255</v>
      </c>
      <c r="P38" s="99">
        <v>-0.06</v>
      </c>
      <c r="Q38" s="98">
        <v>167.62</v>
      </c>
      <c r="R38" s="98">
        <v>91.43</v>
      </c>
      <c r="S38" s="98">
        <v>40.64</v>
      </c>
      <c r="T38" s="99">
        <v>-337.18</v>
      </c>
      <c r="U38" s="98">
        <v>1585.11</v>
      </c>
      <c r="V38" s="98">
        <v>2340.8000000000002</v>
      </c>
      <c r="W38" s="114"/>
    </row>
    <row r="39" spans="1:23" x14ac:dyDescent="0.25">
      <c r="A39" s="97" t="s">
        <v>23</v>
      </c>
      <c r="B39" s="106" t="s">
        <v>129</v>
      </c>
      <c r="C39" s="107" t="s">
        <v>85</v>
      </c>
      <c r="D39" s="107" t="s">
        <v>86</v>
      </c>
      <c r="E39" s="98">
        <v>3173.4</v>
      </c>
      <c r="F39" s="98">
        <v>0</v>
      </c>
      <c r="G39" s="98">
        <v>63.47</v>
      </c>
      <c r="H39" s="98">
        <v>529</v>
      </c>
      <c r="I39" s="98">
        <v>288.26</v>
      </c>
      <c r="J39" s="98">
        <v>105</v>
      </c>
      <c r="K39" s="98">
        <v>4159.13</v>
      </c>
      <c r="L39" s="98">
        <v>0</v>
      </c>
      <c r="M39" s="98">
        <v>374.49</v>
      </c>
      <c r="N39" s="98">
        <v>31.73</v>
      </c>
      <c r="O39" s="98">
        <v>0</v>
      </c>
      <c r="P39" s="98">
        <v>0.15</v>
      </c>
      <c r="Q39" s="98">
        <v>174.54</v>
      </c>
      <c r="R39" s="98">
        <v>95.2</v>
      </c>
      <c r="S39" s="98">
        <v>42.31</v>
      </c>
      <c r="T39" s="99">
        <v>-374.49</v>
      </c>
      <c r="U39" s="98">
        <v>343.93</v>
      </c>
      <c r="V39" s="98">
        <v>3815.2</v>
      </c>
      <c r="W39" s="114"/>
    </row>
    <row r="40" spans="1:23" x14ac:dyDescent="0.25">
      <c r="A40" s="97" t="s">
        <v>24</v>
      </c>
      <c r="B40" s="106" t="s">
        <v>130</v>
      </c>
      <c r="C40" s="107" t="s">
        <v>87</v>
      </c>
      <c r="D40" s="107" t="s">
        <v>86</v>
      </c>
      <c r="E40" s="98">
        <v>3589.5</v>
      </c>
      <c r="F40" s="98">
        <v>0</v>
      </c>
      <c r="G40" s="98">
        <v>71.790000000000006</v>
      </c>
      <c r="H40" s="98">
        <v>529</v>
      </c>
      <c r="I40" s="98">
        <v>288.26</v>
      </c>
      <c r="J40" s="98">
        <v>0</v>
      </c>
      <c r="K40" s="98">
        <v>4478.55</v>
      </c>
      <c r="L40" s="98">
        <v>0</v>
      </c>
      <c r="M40" s="98">
        <v>430.1</v>
      </c>
      <c r="N40" s="98">
        <v>35.9</v>
      </c>
      <c r="O40" s="98">
        <v>1210</v>
      </c>
      <c r="P40" s="98">
        <v>0.08</v>
      </c>
      <c r="Q40" s="98">
        <v>197.42</v>
      </c>
      <c r="R40" s="98">
        <v>107.69</v>
      </c>
      <c r="S40" s="98">
        <v>47.86</v>
      </c>
      <c r="T40" s="99">
        <v>-430.1</v>
      </c>
      <c r="U40" s="98">
        <v>1598.95</v>
      </c>
      <c r="V40" s="98">
        <v>2879.6</v>
      </c>
      <c r="W40" s="114"/>
    </row>
    <row r="41" spans="1:23" x14ac:dyDescent="0.25">
      <c r="A41" s="97" t="s">
        <v>25</v>
      </c>
      <c r="B41" s="106" t="s">
        <v>131</v>
      </c>
      <c r="C41" s="107" t="s">
        <v>87</v>
      </c>
      <c r="D41" s="107" t="s">
        <v>86</v>
      </c>
      <c r="E41" s="98">
        <v>3070.8</v>
      </c>
      <c r="F41" s="98">
        <v>0</v>
      </c>
      <c r="G41" s="98">
        <v>61.42</v>
      </c>
      <c r="H41" s="98">
        <v>529</v>
      </c>
      <c r="I41" s="98">
        <v>197.42</v>
      </c>
      <c r="J41" s="98">
        <v>90</v>
      </c>
      <c r="K41" s="98">
        <v>3948.64</v>
      </c>
      <c r="L41" s="98">
        <v>0</v>
      </c>
      <c r="M41" s="98">
        <v>340.81</v>
      </c>
      <c r="N41" s="98">
        <v>30.71</v>
      </c>
      <c r="O41" s="98">
        <v>960</v>
      </c>
      <c r="P41" s="99">
        <v>-0.02</v>
      </c>
      <c r="Q41" s="98">
        <v>168.89</v>
      </c>
      <c r="R41" s="98">
        <v>92.12</v>
      </c>
      <c r="S41" s="98">
        <v>40.94</v>
      </c>
      <c r="T41" s="99">
        <v>-340.81</v>
      </c>
      <c r="U41" s="98">
        <v>1292.6400000000001</v>
      </c>
      <c r="V41" s="98">
        <v>2656</v>
      </c>
      <c r="W41" s="114"/>
    </row>
    <row r="42" spans="1:23" x14ac:dyDescent="0.25">
      <c r="A42" s="97" t="s">
        <v>26</v>
      </c>
      <c r="B42" s="106" t="s">
        <v>132</v>
      </c>
      <c r="C42" s="107" t="s">
        <v>120</v>
      </c>
      <c r="D42" s="107" t="s">
        <v>88</v>
      </c>
      <c r="E42" s="98">
        <v>2161.9499999999998</v>
      </c>
      <c r="F42" s="98">
        <v>0</v>
      </c>
      <c r="G42" s="98">
        <v>43.24</v>
      </c>
      <c r="H42" s="98">
        <v>529</v>
      </c>
      <c r="I42" s="98">
        <v>197.42</v>
      </c>
      <c r="J42" s="98">
        <v>325</v>
      </c>
      <c r="K42" s="98">
        <v>3256.61</v>
      </c>
      <c r="L42" s="98">
        <v>0</v>
      </c>
      <c r="M42" s="98">
        <v>125.18</v>
      </c>
      <c r="N42" s="98">
        <v>21.62</v>
      </c>
      <c r="O42" s="98">
        <v>0</v>
      </c>
      <c r="P42" s="99">
        <v>-0.01</v>
      </c>
      <c r="Q42" s="98">
        <v>118.91</v>
      </c>
      <c r="R42" s="98">
        <v>64.86</v>
      </c>
      <c r="S42" s="98">
        <v>28.83</v>
      </c>
      <c r="T42" s="99">
        <v>-125.18</v>
      </c>
      <c r="U42" s="98">
        <v>234.21</v>
      </c>
      <c r="V42" s="98">
        <v>3022.4</v>
      </c>
      <c r="W42" s="114"/>
    </row>
    <row r="43" spans="1:23" x14ac:dyDescent="0.25">
      <c r="A43" s="97" t="s">
        <v>27</v>
      </c>
      <c r="B43" s="106" t="s">
        <v>133</v>
      </c>
      <c r="C43" s="107" t="s">
        <v>89</v>
      </c>
      <c r="D43" s="107" t="s">
        <v>90</v>
      </c>
      <c r="E43" s="98">
        <v>3499.95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3499.95</v>
      </c>
      <c r="L43" s="98">
        <v>0</v>
      </c>
      <c r="M43" s="98">
        <v>151.65</v>
      </c>
      <c r="N43" s="98">
        <v>0</v>
      </c>
      <c r="O43" s="98">
        <v>0</v>
      </c>
      <c r="P43" s="99">
        <v>-0.05</v>
      </c>
      <c r="Q43" s="98">
        <v>0</v>
      </c>
      <c r="R43" s="98">
        <v>0</v>
      </c>
      <c r="S43" s="98">
        <v>0</v>
      </c>
      <c r="T43" s="99">
        <v>-151.65</v>
      </c>
      <c r="U43" s="98">
        <v>-0.05</v>
      </c>
      <c r="V43" s="98">
        <v>3500</v>
      </c>
      <c r="W43" s="114"/>
    </row>
    <row r="44" spans="1:23" x14ac:dyDescent="0.25">
      <c r="A44" s="97" t="s">
        <v>28</v>
      </c>
      <c r="B44" s="106" t="s">
        <v>134</v>
      </c>
      <c r="C44" s="107" t="s">
        <v>91</v>
      </c>
      <c r="D44" s="107" t="s">
        <v>86</v>
      </c>
      <c r="E44" s="98">
        <v>3500.1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3500.1</v>
      </c>
      <c r="L44" s="98">
        <v>0</v>
      </c>
      <c r="M44" s="98">
        <v>151.66999999999999</v>
      </c>
      <c r="N44" s="98">
        <v>0</v>
      </c>
      <c r="O44" s="98">
        <v>0</v>
      </c>
      <c r="P44" s="99">
        <v>-0.1</v>
      </c>
      <c r="Q44" s="98">
        <v>0</v>
      </c>
      <c r="R44" s="98">
        <v>0</v>
      </c>
      <c r="S44" s="98">
        <v>0</v>
      </c>
      <c r="T44" s="99">
        <v>-151.66999999999999</v>
      </c>
      <c r="U44" s="98">
        <v>-0.1</v>
      </c>
      <c r="V44" s="98">
        <v>3500.2</v>
      </c>
      <c r="W44" s="114"/>
    </row>
    <row r="45" spans="1:23" x14ac:dyDescent="0.25">
      <c r="A45" s="97" t="s">
        <v>29</v>
      </c>
      <c r="B45" s="109" t="s">
        <v>135</v>
      </c>
      <c r="C45" s="107" t="s">
        <v>92</v>
      </c>
      <c r="D45" s="107" t="s">
        <v>93</v>
      </c>
      <c r="E45" s="98">
        <v>2500.0500000000002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2500.0500000000002</v>
      </c>
      <c r="L45" s="98">
        <v>0</v>
      </c>
      <c r="M45" s="98">
        <v>7.67</v>
      </c>
      <c r="N45" s="98">
        <v>0</v>
      </c>
      <c r="O45" s="98">
        <v>0</v>
      </c>
      <c r="P45" s="98">
        <v>0.05</v>
      </c>
      <c r="Q45" s="98">
        <v>0</v>
      </c>
      <c r="R45" s="98">
        <v>0</v>
      </c>
      <c r="S45" s="98">
        <v>0</v>
      </c>
      <c r="T45" s="99">
        <v>-7.67</v>
      </c>
      <c r="U45" s="98">
        <v>0.05</v>
      </c>
      <c r="V45" s="98">
        <v>2500</v>
      </c>
      <c r="W45" s="114"/>
    </row>
    <row r="46" spans="1:23" x14ac:dyDescent="0.25">
      <c r="A46" s="97" t="s">
        <v>34</v>
      </c>
      <c r="B46" s="109" t="s">
        <v>140</v>
      </c>
      <c r="C46" s="107" t="s">
        <v>100</v>
      </c>
      <c r="D46" s="107" t="s">
        <v>88</v>
      </c>
      <c r="E46" s="98">
        <v>2499.9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2499.9</v>
      </c>
      <c r="L46" s="98">
        <v>0</v>
      </c>
      <c r="M46" s="98">
        <v>7.65</v>
      </c>
      <c r="N46" s="98">
        <v>0</v>
      </c>
      <c r="O46" s="98">
        <v>0</v>
      </c>
      <c r="P46" s="98">
        <v>0.1</v>
      </c>
      <c r="Q46" s="98">
        <v>0</v>
      </c>
      <c r="R46" s="98">
        <v>0</v>
      </c>
      <c r="S46" s="98">
        <v>0</v>
      </c>
      <c r="T46" s="99">
        <v>-7.65</v>
      </c>
      <c r="U46" s="98">
        <v>0.1</v>
      </c>
      <c r="V46" s="98">
        <v>2499.8000000000002</v>
      </c>
      <c r="W46" s="114"/>
    </row>
    <row r="47" spans="1:23" x14ac:dyDescent="0.25">
      <c r="A47" s="97" t="s">
        <v>36</v>
      </c>
      <c r="B47" s="109" t="s">
        <v>142</v>
      </c>
      <c r="C47" s="107" t="s">
        <v>102</v>
      </c>
      <c r="D47" s="107" t="s">
        <v>103</v>
      </c>
      <c r="E47" s="98">
        <v>4000.05</v>
      </c>
      <c r="F47" s="98">
        <v>500</v>
      </c>
      <c r="G47" s="98">
        <v>0</v>
      </c>
      <c r="H47" s="98">
        <v>0</v>
      </c>
      <c r="I47" s="98">
        <v>0</v>
      </c>
      <c r="J47" s="98">
        <v>0</v>
      </c>
      <c r="K47" s="98">
        <v>4500.05</v>
      </c>
      <c r="L47" s="98">
        <v>0</v>
      </c>
      <c r="M47" s="98">
        <v>433.95</v>
      </c>
      <c r="N47" s="98">
        <v>0</v>
      </c>
      <c r="O47" s="98">
        <v>0</v>
      </c>
      <c r="P47" s="98">
        <v>0.05</v>
      </c>
      <c r="Q47" s="98">
        <v>0</v>
      </c>
      <c r="R47" s="98">
        <v>0</v>
      </c>
      <c r="S47" s="98">
        <v>0</v>
      </c>
      <c r="T47" s="99">
        <v>-433.95</v>
      </c>
      <c r="U47" s="98">
        <v>0.05</v>
      </c>
      <c r="V47" s="98">
        <v>4500</v>
      </c>
      <c r="W47" s="114"/>
    </row>
    <row r="48" spans="1:23" x14ac:dyDescent="0.25">
      <c r="A48" s="97" t="s">
        <v>37</v>
      </c>
      <c r="B48" s="109" t="s">
        <v>143</v>
      </c>
      <c r="C48" s="107" t="s">
        <v>121</v>
      </c>
      <c r="D48" s="107" t="s">
        <v>86</v>
      </c>
      <c r="E48" s="98">
        <v>4000.05</v>
      </c>
      <c r="F48" s="98">
        <v>500</v>
      </c>
      <c r="G48" s="98">
        <v>0</v>
      </c>
      <c r="H48" s="98">
        <v>0</v>
      </c>
      <c r="I48" s="98">
        <v>0</v>
      </c>
      <c r="J48" s="98">
        <v>0</v>
      </c>
      <c r="K48" s="98">
        <v>4500.05</v>
      </c>
      <c r="L48" s="98">
        <v>0</v>
      </c>
      <c r="M48" s="98">
        <v>433.95</v>
      </c>
      <c r="N48" s="98">
        <v>0</v>
      </c>
      <c r="O48" s="98">
        <v>0</v>
      </c>
      <c r="P48" s="98">
        <v>0.05</v>
      </c>
      <c r="Q48" s="98">
        <v>0</v>
      </c>
      <c r="R48" s="98">
        <v>0</v>
      </c>
      <c r="S48" s="98">
        <v>0</v>
      </c>
      <c r="T48" s="99">
        <v>-433.95</v>
      </c>
      <c r="U48" s="98">
        <v>0.05</v>
      </c>
      <c r="V48" s="98">
        <v>4500</v>
      </c>
      <c r="W48" s="114"/>
    </row>
    <row r="49" spans="1:23" x14ac:dyDescent="0.25">
      <c r="A49" s="97" t="s">
        <v>39</v>
      </c>
      <c r="B49" s="109" t="s">
        <v>145</v>
      </c>
      <c r="C49" s="107" t="s">
        <v>122</v>
      </c>
      <c r="D49" s="107" t="s">
        <v>104</v>
      </c>
      <c r="E49" s="98">
        <v>3000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3000</v>
      </c>
      <c r="L49" s="98">
        <v>0</v>
      </c>
      <c r="M49" s="98">
        <v>76.98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9">
        <v>-76.98</v>
      </c>
      <c r="U49" s="98">
        <v>0</v>
      </c>
      <c r="V49" s="98">
        <v>3000</v>
      </c>
      <c r="W49" s="114"/>
    </row>
    <row r="50" spans="1:23" x14ac:dyDescent="0.25">
      <c r="A50" s="97" t="s">
        <v>40</v>
      </c>
      <c r="B50" s="109" t="s">
        <v>146</v>
      </c>
      <c r="C50" s="107" t="s">
        <v>105</v>
      </c>
      <c r="D50" s="107" t="s">
        <v>86</v>
      </c>
      <c r="E50" s="98">
        <v>4500</v>
      </c>
      <c r="F50" s="98">
        <v>500</v>
      </c>
      <c r="G50" s="98">
        <v>0</v>
      </c>
      <c r="H50" s="98">
        <v>0</v>
      </c>
      <c r="I50" s="98">
        <v>0</v>
      </c>
      <c r="J50" s="98">
        <v>0</v>
      </c>
      <c r="K50" s="98">
        <v>5000</v>
      </c>
      <c r="L50" s="98">
        <v>0</v>
      </c>
      <c r="M50" s="98">
        <v>523.54</v>
      </c>
      <c r="N50" s="98">
        <v>0</v>
      </c>
      <c r="O50" s="98">
        <v>2270</v>
      </c>
      <c r="P50" s="98">
        <v>0</v>
      </c>
      <c r="Q50" s="98">
        <v>0</v>
      </c>
      <c r="R50" s="98">
        <v>0</v>
      </c>
      <c r="S50" s="98">
        <v>0</v>
      </c>
      <c r="T50" s="99">
        <v>-523.54</v>
      </c>
      <c r="U50" s="98">
        <v>2270</v>
      </c>
      <c r="V50" s="98">
        <v>2730</v>
      </c>
      <c r="W50" s="114"/>
    </row>
    <row r="51" spans="1:23" x14ac:dyDescent="0.25">
      <c r="A51" s="97" t="s">
        <v>41</v>
      </c>
      <c r="B51" s="109" t="s">
        <v>147</v>
      </c>
      <c r="C51" s="107" t="s">
        <v>106</v>
      </c>
      <c r="D51" s="107" t="s">
        <v>106</v>
      </c>
      <c r="E51" s="98">
        <v>2000.1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2000.1</v>
      </c>
      <c r="L51" s="99">
        <v>-71.680000000000007</v>
      </c>
      <c r="M51" s="98">
        <v>0</v>
      </c>
      <c r="N51" s="98">
        <v>0</v>
      </c>
      <c r="O51" s="98">
        <v>0</v>
      </c>
      <c r="P51" s="99">
        <v>-0.02</v>
      </c>
      <c r="Q51" s="98">
        <v>0</v>
      </c>
      <c r="R51" s="98">
        <v>0</v>
      </c>
      <c r="S51" s="98">
        <v>0</v>
      </c>
      <c r="T51" s="98">
        <v>0</v>
      </c>
      <c r="U51" s="98">
        <v>-71.7</v>
      </c>
      <c r="V51" s="98">
        <v>2071.8000000000002</v>
      </c>
      <c r="W51" s="114"/>
    </row>
    <row r="52" spans="1:23" x14ac:dyDescent="0.25">
      <c r="A52" s="97" t="s">
        <v>42</v>
      </c>
      <c r="B52" s="109" t="s">
        <v>148</v>
      </c>
      <c r="C52" s="107" t="s">
        <v>123</v>
      </c>
      <c r="D52" s="107" t="s">
        <v>93</v>
      </c>
      <c r="E52" s="98">
        <v>4000.05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4000.05</v>
      </c>
      <c r="L52" s="98">
        <v>0</v>
      </c>
      <c r="M52" s="98">
        <v>349.04</v>
      </c>
      <c r="N52" s="98">
        <v>0</v>
      </c>
      <c r="O52" s="98">
        <v>0</v>
      </c>
      <c r="P52" s="98">
        <v>0.05</v>
      </c>
      <c r="Q52" s="98">
        <v>0</v>
      </c>
      <c r="R52" s="98">
        <v>0</v>
      </c>
      <c r="S52" s="98">
        <v>0</v>
      </c>
      <c r="T52" s="99">
        <v>-349.04</v>
      </c>
      <c r="U52" s="98">
        <v>0.05</v>
      </c>
      <c r="V52" s="98">
        <v>4000</v>
      </c>
      <c r="W52" s="114"/>
    </row>
    <row r="53" spans="1:23" x14ac:dyDescent="0.25">
      <c r="A53" s="97" t="s">
        <v>43</v>
      </c>
      <c r="B53" s="109" t="s">
        <v>149</v>
      </c>
      <c r="C53" s="107" t="s">
        <v>107</v>
      </c>
      <c r="D53" s="107" t="s">
        <v>108</v>
      </c>
      <c r="E53" s="98">
        <v>2500.0500000000002</v>
      </c>
      <c r="F53" s="98">
        <v>500</v>
      </c>
      <c r="G53" s="98">
        <v>0</v>
      </c>
      <c r="H53" s="98">
        <v>0</v>
      </c>
      <c r="I53" s="98">
        <v>0</v>
      </c>
      <c r="J53" s="98">
        <v>0</v>
      </c>
      <c r="K53" s="98">
        <v>3000.05</v>
      </c>
      <c r="L53" s="98">
        <v>0</v>
      </c>
      <c r="M53" s="98">
        <v>76.989999999999995</v>
      </c>
      <c r="N53" s="98">
        <v>0</v>
      </c>
      <c r="O53" s="98">
        <v>0</v>
      </c>
      <c r="P53" s="98">
        <v>0.05</v>
      </c>
      <c r="Q53" s="98">
        <v>0</v>
      </c>
      <c r="R53" s="98">
        <v>0</v>
      </c>
      <c r="S53" s="98">
        <v>0</v>
      </c>
      <c r="T53" s="99">
        <v>-76.989999999999995</v>
      </c>
      <c r="U53" s="98">
        <v>0.05</v>
      </c>
      <c r="V53" s="98">
        <v>3000</v>
      </c>
      <c r="W53" s="114"/>
    </row>
    <row r="54" spans="1:23" x14ac:dyDescent="0.25">
      <c r="A54" s="97" t="s">
        <v>44</v>
      </c>
      <c r="B54" s="109" t="s">
        <v>150</v>
      </c>
      <c r="C54" s="107" t="s">
        <v>109</v>
      </c>
      <c r="D54" s="107" t="s">
        <v>90</v>
      </c>
      <c r="E54" s="98">
        <v>1999.95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1999.95</v>
      </c>
      <c r="L54" s="99">
        <v>-71.69</v>
      </c>
      <c r="M54" s="98">
        <v>0</v>
      </c>
      <c r="N54" s="98">
        <v>0</v>
      </c>
      <c r="O54" s="98">
        <v>0</v>
      </c>
      <c r="P54" s="98">
        <v>0.04</v>
      </c>
      <c r="Q54" s="98">
        <v>0</v>
      </c>
      <c r="R54" s="98">
        <v>0</v>
      </c>
      <c r="S54" s="98">
        <v>0</v>
      </c>
      <c r="T54" s="98">
        <v>0</v>
      </c>
      <c r="U54" s="98">
        <v>-71.650000000000006</v>
      </c>
      <c r="V54" s="98">
        <v>2071.6</v>
      </c>
      <c r="W54" s="114"/>
    </row>
    <row r="55" spans="1:23" x14ac:dyDescent="0.25">
      <c r="A55" s="97" t="s">
        <v>45</v>
      </c>
      <c r="B55" s="109" t="s">
        <v>151</v>
      </c>
      <c r="C55" s="107" t="s">
        <v>110</v>
      </c>
      <c r="D55" s="107" t="s">
        <v>124</v>
      </c>
      <c r="E55" s="98">
        <v>4000.05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4000.05</v>
      </c>
      <c r="L55" s="98">
        <v>0</v>
      </c>
      <c r="M55" s="98">
        <v>349.04</v>
      </c>
      <c r="N55" s="98">
        <v>0</v>
      </c>
      <c r="O55" s="98">
        <v>0</v>
      </c>
      <c r="P55" s="98">
        <v>0.05</v>
      </c>
      <c r="Q55" s="98">
        <v>0</v>
      </c>
      <c r="R55" s="98">
        <v>0</v>
      </c>
      <c r="S55" s="98">
        <v>0</v>
      </c>
      <c r="T55" s="99">
        <v>-349.04</v>
      </c>
      <c r="U55" s="98">
        <v>0.05</v>
      </c>
      <c r="V55" s="98">
        <v>4000</v>
      </c>
      <c r="W55" s="114"/>
    </row>
    <row r="56" spans="1:23" x14ac:dyDescent="0.25">
      <c r="A56" s="97" t="s">
        <v>46</v>
      </c>
      <c r="B56" s="109" t="s">
        <v>152</v>
      </c>
      <c r="C56" s="107" t="s">
        <v>111</v>
      </c>
      <c r="D56" s="107" t="s">
        <v>86</v>
      </c>
      <c r="E56" s="98">
        <v>3499.95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3499.95</v>
      </c>
      <c r="L56" s="98">
        <v>0</v>
      </c>
      <c r="M56" s="98">
        <v>151.65</v>
      </c>
      <c r="N56" s="98">
        <v>0</v>
      </c>
      <c r="O56" s="98">
        <v>0</v>
      </c>
      <c r="P56" s="99">
        <v>-0.05</v>
      </c>
      <c r="Q56" s="98">
        <v>0</v>
      </c>
      <c r="R56" s="98">
        <v>0</v>
      </c>
      <c r="S56" s="98">
        <v>0</v>
      </c>
      <c r="T56" s="99">
        <v>-151.65</v>
      </c>
      <c r="U56" s="98">
        <v>-0.05</v>
      </c>
      <c r="V56" s="98">
        <v>3500</v>
      </c>
      <c r="W56" s="114"/>
    </row>
    <row r="57" spans="1:23" x14ac:dyDescent="0.25">
      <c r="A57" s="97" t="s">
        <v>52</v>
      </c>
      <c r="B57" s="109" t="s">
        <v>157</v>
      </c>
      <c r="C57" s="107" t="s">
        <v>83</v>
      </c>
      <c r="D57" s="107" t="s">
        <v>124</v>
      </c>
      <c r="E57" s="98">
        <v>5000.1000000000004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5000.1000000000004</v>
      </c>
      <c r="L57" s="98">
        <v>0</v>
      </c>
      <c r="M57" s="98">
        <v>523.55999999999995</v>
      </c>
      <c r="N57" s="98">
        <v>0</v>
      </c>
      <c r="O57" s="98">
        <v>0</v>
      </c>
      <c r="P57" s="99">
        <v>-0.1</v>
      </c>
      <c r="Q57" s="98">
        <v>0</v>
      </c>
      <c r="R57" s="98">
        <v>0</v>
      </c>
      <c r="S57" s="98">
        <v>0</v>
      </c>
      <c r="T57" s="99">
        <v>-523.55999999999995</v>
      </c>
      <c r="U57" s="98">
        <v>-0.1</v>
      </c>
      <c r="V57" s="98">
        <v>5000.2</v>
      </c>
      <c r="W57" s="114"/>
    </row>
    <row r="58" spans="1:23" x14ac:dyDescent="0.25">
      <c r="A58" s="97" t="s">
        <v>53</v>
      </c>
      <c r="B58" s="109" t="s">
        <v>158</v>
      </c>
      <c r="C58" s="107" t="s">
        <v>112</v>
      </c>
      <c r="D58" s="107" t="s">
        <v>113</v>
      </c>
      <c r="E58" s="98">
        <v>4266.5600000000004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4266.5600000000004</v>
      </c>
      <c r="L58" s="98">
        <v>0</v>
      </c>
      <c r="M58" s="98">
        <v>392.11</v>
      </c>
      <c r="N58" s="98">
        <v>0</v>
      </c>
      <c r="O58" s="98">
        <v>0</v>
      </c>
      <c r="P58" s="99">
        <v>-0.04</v>
      </c>
      <c r="Q58" s="98">
        <v>0</v>
      </c>
      <c r="R58" s="98">
        <v>0</v>
      </c>
      <c r="S58" s="98">
        <v>0</v>
      </c>
      <c r="T58" s="99">
        <v>-392.11</v>
      </c>
      <c r="U58" s="98">
        <v>-0.04</v>
      </c>
      <c r="V58" s="98">
        <v>4266.6000000000004</v>
      </c>
      <c r="W58" s="114"/>
    </row>
    <row r="59" spans="1:23" x14ac:dyDescent="0.25">
      <c r="A59" s="97" t="s">
        <v>54</v>
      </c>
      <c r="B59" s="109" t="s">
        <v>159</v>
      </c>
      <c r="C59" s="107" t="s">
        <v>114</v>
      </c>
      <c r="D59" s="107" t="s">
        <v>101</v>
      </c>
      <c r="E59" s="98">
        <v>2500.0500000000002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2500.0500000000002</v>
      </c>
      <c r="L59" s="98">
        <v>0</v>
      </c>
      <c r="M59" s="98">
        <v>7.67</v>
      </c>
      <c r="N59" s="98">
        <v>0</v>
      </c>
      <c r="O59" s="98">
        <v>0</v>
      </c>
      <c r="P59" s="98">
        <v>0.05</v>
      </c>
      <c r="Q59" s="98">
        <v>0</v>
      </c>
      <c r="R59" s="98">
        <v>0</v>
      </c>
      <c r="S59" s="98">
        <v>0</v>
      </c>
      <c r="T59" s="99">
        <v>-7.67</v>
      </c>
      <c r="U59" s="98">
        <v>0.05</v>
      </c>
      <c r="V59" s="98">
        <v>2500</v>
      </c>
      <c r="W59" s="114"/>
    </row>
    <row r="60" spans="1:23" x14ac:dyDescent="0.25">
      <c r="A60" s="97" t="s">
        <v>55</v>
      </c>
      <c r="B60" s="109" t="s">
        <v>162</v>
      </c>
      <c r="C60" s="107" t="s">
        <v>89</v>
      </c>
      <c r="D60" s="107" t="s">
        <v>90</v>
      </c>
      <c r="E60" s="98">
        <v>3499.95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3499.95</v>
      </c>
      <c r="L60" s="98">
        <v>0</v>
      </c>
      <c r="M60" s="98">
        <v>151.65</v>
      </c>
      <c r="N60" s="98">
        <v>0</v>
      </c>
      <c r="O60" s="98">
        <v>0</v>
      </c>
      <c r="P60" s="99">
        <v>-0.05</v>
      </c>
      <c r="Q60" s="98">
        <v>0</v>
      </c>
      <c r="R60" s="98">
        <v>0</v>
      </c>
      <c r="S60" s="98">
        <v>0</v>
      </c>
      <c r="T60" s="99">
        <v>-151.65</v>
      </c>
      <c r="U60" s="98">
        <v>-0.05</v>
      </c>
      <c r="V60" s="98">
        <v>3500</v>
      </c>
      <c r="W60" s="114"/>
    </row>
    <row r="61" spans="1:23" x14ac:dyDescent="0.25">
      <c r="A61" s="97" t="s">
        <v>57</v>
      </c>
      <c r="B61" s="109" t="s">
        <v>163</v>
      </c>
      <c r="C61" s="107" t="s">
        <v>115</v>
      </c>
      <c r="D61" s="107" t="s">
        <v>89</v>
      </c>
      <c r="E61" s="98">
        <v>3499.95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3499.95</v>
      </c>
      <c r="L61" s="98">
        <v>0</v>
      </c>
      <c r="M61" s="98">
        <v>151.65</v>
      </c>
      <c r="N61" s="98">
        <v>0</v>
      </c>
      <c r="O61" s="98">
        <v>0</v>
      </c>
      <c r="P61" s="99">
        <v>-0.05</v>
      </c>
      <c r="Q61" s="98">
        <v>0</v>
      </c>
      <c r="R61" s="98">
        <v>0</v>
      </c>
      <c r="S61" s="98">
        <v>0</v>
      </c>
      <c r="T61" s="99">
        <v>-151.65</v>
      </c>
      <c r="U61" s="98">
        <v>-0.05</v>
      </c>
      <c r="V61" s="98">
        <v>3500</v>
      </c>
      <c r="W61" s="114"/>
    </row>
    <row r="62" spans="1:23" x14ac:dyDescent="0.25">
      <c r="A62" s="97" t="s">
        <v>58</v>
      </c>
      <c r="B62" s="109" t="s">
        <v>165</v>
      </c>
      <c r="C62" s="107" t="s">
        <v>123</v>
      </c>
      <c r="D62" s="107" t="s">
        <v>93</v>
      </c>
      <c r="E62" s="98">
        <v>4000.05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4000.05</v>
      </c>
      <c r="L62" s="98">
        <v>0</v>
      </c>
      <c r="M62" s="98">
        <v>349.04</v>
      </c>
      <c r="N62" s="98">
        <v>0</v>
      </c>
      <c r="O62" s="98">
        <v>0</v>
      </c>
      <c r="P62" s="98">
        <v>0.05</v>
      </c>
      <c r="Q62" s="98">
        <v>0</v>
      </c>
      <c r="R62" s="98">
        <v>0</v>
      </c>
      <c r="S62" s="98">
        <v>0</v>
      </c>
      <c r="T62" s="99">
        <v>-349.04</v>
      </c>
      <c r="U62" s="98">
        <v>0.05</v>
      </c>
      <c r="V62" s="98">
        <v>4000</v>
      </c>
      <c r="W62" s="114"/>
    </row>
    <row r="63" spans="1:23" x14ac:dyDescent="0.25">
      <c r="A63" s="97" t="s">
        <v>59</v>
      </c>
      <c r="B63" s="109" t="s">
        <v>166</v>
      </c>
      <c r="C63" s="107" t="s">
        <v>106</v>
      </c>
      <c r="D63" s="107" t="s">
        <v>90</v>
      </c>
      <c r="E63" s="98">
        <v>1999.95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1999.95</v>
      </c>
      <c r="L63" s="99">
        <v>-71.69</v>
      </c>
      <c r="M63" s="98">
        <v>0</v>
      </c>
      <c r="N63" s="98">
        <v>0</v>
      </c>
      <c r="O63" s="98">
        <v>0</v>
      </c>
      <c r="P63" s="98">
        <v>0.04</v>
      </c>
      <c r="Q63" s="98">
        <v>0</v>
      </c>
      <c r="R63" s="98">
        <v>0</v>
      </c>
      <c r="S63" s="98">
        <v>0</v>
      </c>
      <c r="T63" s="98">
        <v>0</v>
      </c>
      <c r="U63" s="98">
        <v>-71.650000000000006</v>
      </c>
      <c r="V63" s="98">
        <v>2071.6</v>
      </c>
      <c r="W63" s="114"/>
    </row>
    <row r="64" spans="1:23" ht="15.75" thickBot="1" x14ac:dyDescent="0.3">
      <c r="A64" s="122" t="s">
        <v>60</v>
      </c>
      <c r="B64" s="110" t="s">
        <v>167</v>
      </c>
      <c r="C64" s="111" t="s">
        <v>116</v>
      </c>
      <c r="D64" s="111" t="s">
        <v>117</v>
      </c>
      <c r="E64" s="123">
        <v>11000</v>
      </c>
      <c r="F64" s="123">
        <v>0</v>
      </c>
      <c r="G64" s="123">
        <v>0</v>
      </c>
      <c r="H64" s="123">
        <v>0</v>
      </c>
      <c r="I64" s="123">
        <v>0</v>
      </c>
      <c r="J64" s="123">
        <v>0</v>
      </c>
      <c r="K64" s="123">
        <v>11000</v>
      </c>
      <c r="L64" s="123">
        <v>0</v>
      </c>
      <c r="M64" s="123">
        <v>1818.57</v>
      </c>
      <c r="N64" s="123">
        <v>0</v>
      </c>
      <c r="O64" s="123">
        <v>0</v>
      </c>
      <c r="P64" s="123">
        <v>0</v>
      </c>
      <c r="Q64" s="123">
        <v>0</v>
      </c>
      <c r="R64" s="123">
        <v>0</v>
      </c>
      <c r="S64" s="123">
        <v>0</v>
      </c>
      <c r="T64" s="124">
        <v>-1818.57</v>
      </c>
      <c r="U64" s="123">
        <v>0</v>
      </c>
      <c r="V64" s="123">
        <v>11000</v>
      </c>
      <c r="W64" s="114"/>
    </row>
    <row r="65" spans="1:23" ht="15.75" thickBot="1" x14ac:dyDescent="0.3">
      <c r="A65" s="201" t="s">
        <v>47</v>
      </c>
      <c r="B65" s="202"/>
      <c r="C65" s="202"/>
      <c r="D65" s="203"/>
      <c r="E65" s="100">
        <v>105484.51</v>
      </c>
      <c r="F65" s="100">
        <v>2000</v>
      </c>
      <c r="G65" s="100">
        <v>484.35</v>
      </c>
      <c r="H65" s="100">
        <v>3703</v>
      </c>
      <c r="I65" s="100">
        <v>2017.8</v>
      </c>
      <c r="J65" s="100">
        <v>585</v>
      </c>
      <c r="K65" s="100">
        <v>114274.66</v>
      </c>
      <c r="L65" s="100">
        <v>-215.06</v>
      </c>
      <c r="M65" s="100">
        <v>9021.9</v>
      </c>
      <c r="N65" s="100">
        <v>242.18</v>
      </c>
      <c r="O65" s="100">
        <v>8085</v>
      </c>
      <c r="P65" s="100">
        <v>0.16</v>
      </c>
      <c r="Q65" s="100">
        <v>1331.96</v>
      </c>
      <c r="R65" s="100">
        <v>726.52</v>
      </c>
      <c r="S65" s="100">
        <v>322.89999999999998</v>
      </c>
      <c r="T65" s="100">
        <v>-9021.9</v>
      </c>
      <c r="U65" s="100">
        <v>10493.66</v>
      </c>
      <c r="V65" s="100">
        <v>103781</v>
      </c>
      <c r="W65" s="114"/>
    </row>
    <row r="66" spans="1:23" x14ac:dyDescent="0.25">
      <c r="A66" s="119"/>
      <c r="B66" s="120"/>
      <c r="C66" s="120"/>
      <c r="D66" s="120"/>
      <c r="E66" s="120"/>
      <c r="F66" s="120"/>
      <c r="G66" s="120"/>
      <c r="H66" s="120"/>
      <c r="I66" s="120"/>
      <c r="J66" s="120"/>
      <c r="K66" s="121">
        <f>SUM(E65:J65)</f>
        <v>114274.66</v>
      </c>
      <c r="L66" s="120"/>
      <c r="M66" s="120"/>
      <c r="N66" s="120"/>
      <c r="O66" s="120"/>
      <c r="P66" s="120"/>
      <c r="Q66" s="120"/>
      <c r="R66" s="120"/>
      <c r="S66" s="120"/>
      <c r="T66" s="120"/>
      <c r="U66" s="121">
        <f>SUM(L65:T65)</f>
        <v>10493.660000000002</v>
      </c>
      <c r="V66" s="120"/>
      <c r="W66" s="114"/>
    </row>
    <row r="67" spans="1:23" ht="25.5" customHeight="1" thickBot="1" x14ac:dyDescent="0.3">
      <c r="A67" s="188" t="s">
        <v>164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 t="s">
        <v>164</v>
      </c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14"/>
    </row>
    <row r="68" spans="1:23" ht="22.5" customHeight="1" thickBot="1" x14ac:dyDescent="0.3">
      <c r="A68" s="93" t="s">
        <v>0</v>
      </c>
      <c r="B68" s="94" t="s">
        <v>1</v>
      </c>
      <c r="C68" s="94" t="s">
        <v>79</v>
      </c>
      <c r="D68" s="94" t="s">
        <v>80</v>
      </c>
      <c r="E68" s="94" t="s">
        <v>2</v>
      </c>
      <c r="F68" s="94" t="s">
        <v>56</v>
      </c>
      <c r="G68" s="94" t="s">
        <v>3</v>
      </c>
      <c r="H68" s="94" t="s">
        <v>4</v>
      </c>
      <c r="I68" s="94" t="s">
        <v>5</v>
      </c>
      <c r="J68" s="94" t="s">
        <v>6</v>
      </c>
      <c r="K68" s="95" t="s">
        <v>194</v>
      </c>
      <c r="L68" s="94" t="s">
        <v>8</v>
      </c>
      <c r="M68" s="94" t="s">
        <v>9</v>
      </c>
      <c r="N68" s="94" t="s">
        <v>191</v>
      </c>
      <c r="O68" s="94" t="s">
        <v>11</v>
      </c>
      <c r="P68" s="94" t="s">
        <v>180</v>
      </c>
      <c r="Q68" s="94" t="s">
        <v>13</v>
      </c>
      <c r="R68" s="94" t="s">
        <v>14</v>
      </c>
      <c r="S68" s="94" t="s">
        <v>50</v>
      </c>
      <c r="T68" s="94" t="s">
        <v>17</v>
      </c>
      <c r="U68" s="95" t="s">
        <v>18</v>
      </c>
      <c r="V68" s="96" t="s">
        <v>19</v>
      </c>
      <c r="W68" s="114"/>
    </row>
    <row r="69" spans="1:23" x14ac:dyDescent="0.25">
      <c r="A69" s="125" t="s">
        <v>20</v>
      </c>
      <c r="B69" s="112" t="s">
        <v>126</v>
      </c>
      <c r="C69" s="83" t="s">
        <v>81</v>
      </c>
      <c r="D69" s="83" t="s">
        <v>82</v>
      </c>
      <c r="E69" s="126">
        <f t="shared" ref="E69:V69" si="0">E3+E36</f>
        <v>9534.2999999999993</v>
      </c>
      <c r="F69" s="126">
        <f t="shared" si="0"/>
        <v>0</v>
      </c>
      <c r="G69" s="126">
        <f t="shared" si="0"/>
        <v>190.68</v>
      </c>
      <c r="H69" s="126">
        <f t="shared" si="0"/>
        <v>1058</v>
      </c>
      <c r="I69" s="126">
        <f t="shared" si="0"/>
        <v>758.18</v>
      </c>
      <c r="J69" s="126">
        <f t="shared" si="0"/>
        <v>0</v>
      </c>
      <c r="K69" s="126">
        <f t="shared" si="0"/>
        <v>11541.16</v>
      </c>
      <c r="L69" s="126">
        <f t="shared" si="0"/>
        <v>0</v>
      </c>
      <c r="M69" s="126">
        <f t="shared" si="0"/>
        <v>1370.66</v>
      </c>
      <c r="N69" s="126">
        <f t="shared" si="0"/>
        <v>95.34</v>
      </c>
      <c r="O69" s="126">
        <f t="shared" si="0"/>
        <v>3080</v>
      </c>
      <c r="P69" s="126">
        <f t="shared" si="0"/>
        <v>-0.08</v>
      </c>
      <c r="Q69" s="126">
        <f t="shared" si="0"/>
        <v>524.38</v>
      </c>
      <c r="R69" s="126">
        <f t="shared" si="0"/>
        <v>286.02</v>
      </c>
      <c r="S69" s="126">
        <f t="shared" si="0"/>
        <v>158.9</v>
      </c>
      <c r="T69" s="126">
        <f t="shared" si="0"/>
        <v>-1370.66</v>
      </c>
      <c r="U69" s="126">
        <f t="shared" si="0"/>
        <v>4144.5599999999995</v>
      </c>
      <c r="V69" s="126">
        <f t="shared" si="0"/>
        <v>7396.6</v>
      </c>
      <c r="W69" s="114"/>
    </row>
    <row r="70" spans="1:23" x14ac:dyDescent="0.25">
      <c r="A70" s="97" t="s">
        <v>21</v>
      </c>
      <c r="B70" s="113" t="s">
        <v>127</v>
      </c>
      <c r="C70" s="74" t="s">
        <v>83</v>
      </c>
      <c r="D70" s="74" t="s">
        <v>82</v>
      </c>
      <c r="E70" s="98">
        <f t="shared" ref="E70:V70" si="1">E4+E37</f>
        <v>8814.2999999999993</v>
      </c>
      <c r="F70" s="98">
        <f t="shared" si="1"/>
        <v>0</v>
      </c>
      <c r="G70" s="98">
        <f t="shared" si="1"/>
        <v>176.28</v>
      </c>
      <c r="H70" s="98">
        <f t="shared" si="1"/>
        <v>1058</v>
      </c>
      <c r="I70" s="98">
        <f t="shared" si="1"/>
        <v>758.18</v>
      </c>
      <c r="J70" s="98">
        <f t="shared" si="1"/>
        <v>130</v>
      </c>
      <c r="K70" s="98">
        <f t="shared" si="1"/>
        <v>10936.76</v>
      </c>
      <c r="L70" s="98">
        <f t="shared" si="1"/>
        <v>0</v>
      </c>
      <c r="M70" s="98">
        <f t="shared" si="1"/>
        <v>1241.56</v>
      </c>
      <c r="N70" s="98">
        <f t="shared" si="1"/>
        <v>88.14</v>
      </c>
      <c r="O70" s="98">
        <f t="shared" si="1"/>
        <v>1700</v>
      </c>
      <c r="P70" s="98">
        <f t="shared" si="1"/>
        <v>-0.08</v>
      </c>
      <c r="Q70" s="98">
        <f t="shared" si="1"/>
        <v>484.78</v>
      </c>
      <c r="R70" s="98">
        <f t="shared" si="1"/>
        <v>264.42</v>
      </c>
      <c r="S70" s="98">
        <f t="shared" si="1"/>
        <v>146.9</v>
      </c>
      <c r="T70" s="98">
        <f t="shared" si="1"/>
        <v>-1241.56</v>
      </c>
      <c r="U70" s="98">
        <f t="shared" si="1"/>
        <v>2684.16</v>
      </c>
      <c r="V70" s="98">
        <f t="shared" si="1"/>
        <v>8252.6</v>
      </c>
      <c r="W70" s="114"/>
    </row>
    <row r="71" spans="1:23" x14ac:dyDescent="0.25">
      <c r="A71" s="97" t="s">
        <v>22</v>
      </c>
      <c r="B71" s="113" t="s">
        <v>128</v>
      </c>
      <c r="C71" s="74" t="s">
        <v>84</v>
      </c>
      <c r="D71" s="74" t="s">
        <v>82</v>
      </c>
      <c r="E71" s="98">
        <f t="shared" ref="E71:V71" si="2">E5+E38</f>
        <v>6095.4</v>
      </c>
      <c r="F71" s="98">
        <f t="shared" si="2"/>
        <v>0</v>
      </c>
      <c r="G71" s="98">
        <f t="shared" si="2"/>
        <v>121.9</v>
      </c>
      <c r="H71" s="98">
        <f t="shared" si="2"/>
        <v>1058</v>
      </c>
      <c r="I71" s="98">
        <f t="shared" si="2"/>
        <v>576.52</v>
      </c>
      <c r="J71" s="98">
        <f t="shared" si="2"/>
        <v>0</v>
      </c>
      <c r="K71" s="98">
        <f t="shared" si="2"/>
        <v>7851.82</v>
      </c>
      <c r="L71" s="98">
        <f t="shared" si="2"/>
        <v>0</v>
      </c>
      <c r="M71" s="98">
        <f t="shared" si="2"/>
        <v>674.36</v>
      </c>
      <c r="N71" s="98">
        <f t="shared" si="2"/>
        <v>60.96</v>
      </c>
      <c r="O71" s="98">
        <f t="shared" si="2"/>
        <v>2510</v>
      </c>
      <c r="P71" s="98">
        <f t="shared" si="2"/>
        <v>-0.03</v>
      </c>
      <c r="Q71" s="98">
        <f t="shared" si="2"/>
        <v>335.24</v>
      </c>
      <c r="R71" s="98">
        <f t="shared" si="2"/>
        <v>182.86</v>
      </c>
      <c r="S71" s="98">
        <f t="shared" si="2"/>
        <v>101.59</v>
      </c>
      <c r="T71" s="98">
        <f t="shared" si="2"/>
        <v>-674.36</v>
      </c>
      <c r="U71" s="98">
        <f t="shared" si="2"/>
        <v>3190.62</v>
      </c>
      <c r="V71" s="98">
        <f t="shared" si="2"/>
        <v>4661.2000000000007</v>
      </c>
      <c r="W71" s="114"/>
    </row>
    <row r="72" spans="1:23" x14ac:dyDescent="0.25">
      <c r="A72" s="97" t="s">
        <v>23</v>
      </c>
      <c r="B72" s="113" t="s">
        <v>129</v>
      </c>
      <c r="C72" s="74" t="s">
        <v>85</v>
      </c>
      <c r="D72" s="74" t="s">
        <v>86</v>
      </c>
      <c r="E72" s="98">
        <f t="shared" ref="E72:V72" si="3">E6+E39</f>
        <v>6346.8</v>
      </c>
      <c r="F72" s="98">
        <f t="shared" si="3"/>
        <v>0</v>
      </c>
      <c r="G72" s="98">
        <f t="shared" si="3"/>
        <v>126.94</v>
      </c>
      <c r="H72" s="98">
        <f t="shared" si="3"/>
        <v>1058</v>
      </c>
      <c r="I72" s="98">
        <f t="shared" si="3"/>
        <v>576.52</v>
      </c>
      <c r="J72" s="98">
        <f t="shared" si="3"/>
        <v>210</v>
      </c>
      <c r="K72" s="98">
        <f t="shared" si="3"/>
        <v>8318.26</v>
      </c>
      <c r="L72" s="98">
        <f t="shared" si="3"/>
        <v>0</v>
      </c>
      <c r="M72" s="98">
        <f t="shared" si="3"/>
        <v>748.98</v>
      </c>
      <c r="N72" s="98">
        <f t="shared" si="3"/>
        <v>63.46</v>
      </c>
      <c r="O72" s="98">
        <f t="shared" si="3"/>
        <v>0</v>
      </c>
      <c r="P72" s="98">
        <f t="shared" si="3"/>
        <v>0.13999999999999999</v>
      </c>
      <c r="Q72" s="98">
        <f t="shared" si="3"/>
        <v>349.08</v>
      </c>
      <c r="R72" s="98">
        <f t="shared" si="3"/>
        <v>190.4</v>
      </c>
      <c r="S72" s="98">
        <f t="shared" si="3"/>
        <v>105.78</v>
      </c>
      <c r="T72" s="98">
        <f t="shared" si="3"/>
        <v>-748.98</v>
      </c>
      <c r="U72" s="98">
        <f t="shared" si="3"/>
        <v>708.86</v>
      </c>
      <c r="V72" s="98">
        <f t="shared" si="3"/>
        <v>7609.4</v>
      </c>
      <c r="W72" s="114"/>
    </row>
    <row r="73" spans="1:23" x14ac:dyDescent="0.25">
      <c r="A73" s="97" t="s">
        <v>24</v>
      </c>
      <c r="B73" s="113" t="s">
        <v>130</v>
      </c>
      <c r="C73" s="74" t="s">
        <v>87</v>
      </c>
      <c r="D73" s="74" t="s">
        <v>86</v>
      </c>
      <c r="E73" s="98">
        <f t="shared" ref="E73:V73" si="4">E7+E40</f>
        <v>7179</v>
      </c>
      <c r="F73" s="98">
        <f t="shared" si="4"/>
        <v>0</v>
      </c>
      <c r="G73" s="98">
        <f t="shared" si="4"/>
        <v>143.58000000000001</v>
      </c>
      <c r="H73" s="98">
        <f t="shared" si="4"/>
        <v>1058</v>
      </c>
      <c r="I73" s="98">
        <f t="shared" si="4"/>
        <v>576.52</v>
      </c>
      <c r="J73" s="98">
        <f t="shared" si="4"/>
        <v>0</v>
      </c>
      <c r="K73" s="98">
        <f t="shared" si="4"/>
        <v>8957.1</v>
      </c>
      <c r="L73" s="98">
        <f t="shared" si="4"/>
        <v>0</v>
      </c>
      <c r="M73" s="98">
        <f t="shared" si="4"/>
        <v>860.2</v>
      </c>
      <c r="N73" s="98">
        <f t="shared" si="4"/>
        <v>71.8</v>
      </c>
      <c r="O73" s="98">
        <f t="shared" si="4"/>
        <v>2420</v>
      </c>
      <c r="P73" s="98">
        <f t="shared" si="4"/>
        <v>0.03</v>
      </c>
      <c r="Q73" s="98">
        <f t="shared" si="4"/>
        <v>394.84</v>
      </c>
      <c r="R73" s="98">
        <f t="shared" si="4"/>
        <v>215.38</v>
      </c>
      <c r="S73" s="98">
        <f t="shared" si="4"/>
        <v>119.65</v>
      </c>
      <c r="T73" s="98">
        <f t="shared" si="4"/>
        <v>-860.2</v>
      </c>
      <c r="U73" s="98">
        <f t="shared" si="4"/>
        <v>3221.7</v>
      </c>
      <c r="V73" s="98">
        <f t="shared" si="4"/>
        <v>5735.4</v>
      </c>
      <c r="W73" s="114"/>
    </row>
    <row r="74" spans="1:23" x14ac:dyDescent="0.25">
      <c r="A74" s="97" t="s">
        <v>25</v>
      </c>
      <c r="B74" s="113" t="s">
        <v>131</v>
      </c>
      <c r="C74" s="74" t="s">
        <v>87</v>
      </c>
      <c r="D74" s="74" t="s">
        <v>86</v>
      </c>
      <c r="E74" s="98">
        <f t="shared" ref="E74:V74" si="5">E8+E41</f>
        <v>6141.6</v>
      </c>
      <c r="F74" s="98">
        <f t="shared" si="5"/>
        <v>0</v>
      </c>
      <c r="G74" s="98">
        <f t="shared" si="5"/>
        <v>122.84</v>
      </c>
      <c r="H74" s="98">
        <f t="shared" si="5"/>
        <v>1058</v>
      </c>
      <c r="I74" s="98">
        <f t="shared" si="5"/>
        <v>394.84</v>
      </c>
      <c r="J74" s="98">
        <f t="shared" si="5"/>
        <v>180</v>
      </c>
      <c r="K74" s="98">
        <f t="shared" si="5"/>
        <v>7897.28</v>
      </c>
      <c r="L74" s="98">
        <f t="shared" si="5"/>
        <v>0</v>
      </c>
      <c r="M74" s="98">
        <f t="shared" si="5"/>
        <v>681.62</v>
      </c>
      <c r="N74" s="98">
        <f t="shared" si="5"/>
        <v>61.42</v>
      </c>
      <c r="O74" s="98">
        <f t="shared" si="5"/>
        <v>1920</v>
      </c>
      <c r="P74" s="98">
        <f t="shared" si="5"/>
        <v>0.08</v>
      </c>
      <c r="Q74" s="98">
        <f t="shared" si="5"/>
        <v>337.78</v>
      </c>
      <c r="R74" s="98">
        <f t="shared" si="5"/>
        <v>184.24</v>
      </c>
      <c r="S74" s="98">
        <f t="shared" si="5"/>
        <v>102.36</v>
      </c>
      <c r="T74" s="98">
        <f t="shared" si="5"/>
        <v>-681.62</v>
      </c>
      <c r="U74" s="98">
        <f t="shared" si="5"/>
        <v>2605.88</v>
      </c>
      <c r="V74" s="98">
        <f t="shared" si="5"/>
        <v>5291.4</v>
      </c>
      <c r="W74" s="114"/>
    </row>
    <row r="75" spans="1:23" x14ac:dyDescent="0.25">
      <c r="A75" s="97" t="s">
        <v>26</v>
      </c>
      <c r="B75" s="113" t="s">
        <v>132</v>
      </c>
      <c r="C75" s="74" t="s">
        <v>120</v>
      </c>
      <c r="D75" s="74" t="s">
        <v>88</v>
      </c>
      <c r="E75" s="98">
        <f t="shared" ref="E75:V75" si="6">E9+E42</f>
        <v>4323.8999999999996</v>
      </c>
      <c r="F75" s="98">
        <f t="shared" si="6"/>
        <v>0</v>
      </c>
      <c r="G75" s="98">
        <f t="shared" si="6"/>
        <v>86.48</v>
      </c>
      <c r="H75" s="98">
        <f t="shared" si="6"/>
        <v>1058</v>
      </c>
      <c r="I75" s="98">
        <f t="shared" si="6"/>
        <v>394.84</v>
      </c>
      <c r="J75" s="98">
        <f t="shared" si="6"/>
        <v>650</v>
      </c>
      <c r="K75" s="98">
        <f t="shared" si="6"/>
        <v>6513.22</v>
      </c>
      <c r="L75" s="98">
        <f t="shared" si="6"/>
        <v>0</v>
      </c>
      <c r="M75" s="98">
        <f t="shared" si="6"/>
        <v>250.36</v>
      </c>
      <c r="N75" s="98">
        <f t="shared" si="6"/>
        <v>43.24</v>
      </c>
      <c r="O75" s="98">
        <f t="shared" si="6"/>
        <v>0</v>
      </c>
      <c r="P75" s="98">
        <f t="shared" si="6"/>
        <v>-0.03</v>
      </c>
      <c r="Q75" s="98">
        <f t="shared" si="6"/>
        <v>237.82</v>
      </c>
      <c r="R75" s="98">
        <f t="shared" si="6"/>
        <v>129.72</v>
      </c>
      <c r="S75" s="98">
        <f t="shared" si="6"/>
        <v>72.069999999999993</v>
      </c>
      <c r="T75" s="98">
        <f t="shared" si="6"/>
        <v>-250.36</v>
      </c>
      <c r="U75" s="98">
        <f t="shared" si="6"/>
        <v>482.82000000000005</v>
      </c>
      <c r="V75" s="98">
        <f t="shared" si="6"/>
        <v>6030.4</v>
      </c>
      <c r="W75" s="114"/>
    </row>
    <row r="76" spans="1:23" x14ac:dyDescent="0.25">
      <c r="A76" s="97" t="s">
        <v>27</v>
      </c>
      <c r="B76" s="113" t="s">
        <v>133</v>
      </c>
      <c r="C76" s="74" t="s">
        <v>89</v>
      </c>
      <c r="D76" s="74" t="s">
        <v>90</v>
      </c>
      <c r="E76" s="98">
        <f t="shared" ref="E76:V76" si="7">E10+E43</f>
        <v>6999.9</v>
      </c>
      <c r="F76" s="98">
        <f t="shared" si="7"/>
        <v>500</v>
      </c>
      <c r="G76" s="98">
        <f t="shared" si="7"/>
        <v>0</v>
      </c>
      <c r="H76" s="98">
        <f t="shared" si="7"/>
        <v>0</v>
      </c>
      <c r="I76" s="98">
        <f t="shared" si="7"/>
        <v>0</v>
      </c>
      <c r="J76" s="98">
        <f t="shared" si="7"/>
        <v>0</v>
      </c>
      <c r="K76" s="98">
        <f t="shared" si="7"/>
        <v>7499.9</v>
      </c>
      <c r="L76" s="98">
        <f t="shared" si="7"/>
        <v>0</v>
      </c>
      <c r="M76" s="98">
        <f t="shared" si="7"/>
        <v>500.66999999999996</v>
      </c>
      <c r="N76" s="98">
        <f t="shared" si="7"/>
        <v>0</v>
      </c>
      <c r="O76" s="98">
        <f t="shared" si="7"/>
        <v>0</v>
      </c>
      <c r="P76" s="98">
        <f t="shared" si="7"/>
        <v>-0.1</v>
      </c>
      <c r="Q76" s="98">
        <f t="shared" si="7"/>
        <v>0</v>
      </c>
      <c r="R76" s="98">
        <f t="shared" si="7"/>
        <v>0</v>
      </c>
      <c r="S76" s="98">
        <f t="shared" si="7"/>
        <v>0</v>
      </c>
      <c r="T76" s="98">
        <f t="shared" si="7"/>
        <v>-500.66999999999996</v>
      </c>
      <c r="U76" s="98">
        <f t="shared" si="7"/>
        <v>-0.1</v>
      </c>
      <c r="V76" s="98">
        <f t="shared" si="7"/>
        <v>7500</v>
      </c>
      <c r="W76" s="114"/>
    </row>
    <row r="77" spans="1:23" x14ac:dyDescent="0.25">
      <c r="A77" s="97" t="s">
        <v>28</v>
      </c>
      <c r="B77" s="113" t="s">
        <v>134</v>
      </c>
      <c r="C77" s="74" t="s">
        <v>91</v>
      </c>
      <c r="D77" s="74" t="s">
        <v>86</v>
      </c>
      <c r="E77" s="98">
        <f t="shared" ref="E77:V77" si="8">E11+E44</f>
        <v>7000.2</v>
      </c>
      <c r="F77" s="98">
        <f t="shared" si="8"/>
        <v>0</v>
      </c>
      <c r="G77" s="98">
        <f t="shared" si="8"/>
        <v>0</v>
      </c>
      <c r="H77" s="98">
        <f t="shared" si="8"/>
        <v>0</v>
      </c>
      <c r="I77" s="98">
        <f t="shared" si="8"/>
        <v>0</v>
      </c>
      <c r="J77" s="98">
        <f t="shared" si="8"/>
        <v>0</v>
      </c>
      <c r="K77" s="98">
        <f t="shared" si="8"/>
        <v>7000.2</v>
      </c>
      <c r="L77" s="98">
        <f t="shared" si="8"/>
        <v>0</v>
      </c>
      <c r="M77" s="98">
        <f t="shared" si="8"/>
        <v>303.33999999999997</v>
      </c>
      <c r="N77" s="98">
        <f t="shared" si="8"/>
        <v>0</v>
      </c>
      <c r="O77" s="98">
        <f t="shared" si="8"/>
        <v>0</v>
      </c>
      <c r="P77" s="98">
        <f t="shared" si="8"/>
        <v>0</v>
      </c>
      <c r="Q77" s="98">
        <f t="shared" si="8"/>
        <v>0</v>
      </c>
      <c r="R77" s="98">
        <f t="shared" si="8"/>
        <v>0</v>
      </c>
      <c r="S77" s="98">
        <f t="shared" si="8"/>
        <v>0</v>
      </c>
      <c r="T77" s="98">
        <f t="shared" si="8"/>
        <v>-303.33999999999997</v>
      </c>
      <c r="U77" s="98">
        <f t="shared" si="8"/>
        <v>0</v>
      </c>
      <c r="V77" s="98">
        <f t="shared" si="8"/>
        <v>7000.2</v>
      </c>
      <c r="W77" s="114"/>
    </row>
    <row r="78" spans="1:23" x14ac:dyDescent="0.25">
      <c r="A78" s="97" t="s">
        <v>29</v>
      </c>
      <c r="B78" s="113" t="s">
        <v>135</v>
      </c>
      <c r="C78" s="74" t="s">
        <v>92</v>
      </c>
      <c r="D78" s="74" t="s">
        <v>93</v>
      </c>
      <c r="E78" s="98">
        <f t="shared" ref="E78:V78" si="9">E12+E45</f>
        <v>5000.1000000000004</v>
      </c>
      <c r="F78" s="98">
        <f t="shared" si="9"/>
        <v>500</v>
      </c>
      <c r="G78" s="98">
        <f t="shared" si="9"/>
        <v>0</v>
      </c>
      <c r="H78" s="98">
        <f t="shared" si="9"/>
        <v>0</v>
      </c>
      <c r="I78" s="98">
        <f t="shared" si="9"/>
        <v>0</v>
      </c>
      <c r="J78" s="98">
        <f t="shared" si="9"/>
        <v>0</v>
      </c>
      <c r="K78" s="98">
        <f t="shared" si="9"/>
        <v>5500.1</v>
      </c>
      <c r="L78" s="98">
        <f t="shared" si="9"/>
        <v>0</v>
      </c>
      <c r="M78" s="98">
        <f t="shared" si="9"/>
        <v>84.66</v>
      </c>
      <c r="N78" s="98">
        <f t="shared" si="9"/>
        <v>0</v>
      </c>
      <c r="O78" s="98">
        <f t="shared" si="9"/>
        <v>0</v>
      </c>
      <c r="P78" s="98">
        <f t="shared" si="9"/>
        <v>0.1</v>
      </c>
      <c r="Q78" s="98">
        <f t="shared" si="9"/>
        <v>0</v>
      </c>
      <c r="R78" s="98">
        <f t="shared" si="9"/>
        <v>0</v>
      </c>
      <c r="S78" s="98">
        <f t="shared" si="9"/>
        <v>0</v>
      </c>
      <c r="T78" s="98">
        <f t="shared" si="9"/>
        <v>-84.66</v>
      </c>
      <c r="U78" s="98">
        <f t="shared" si="9"/>
        <v>0.1</v>
      </c>
      <c r="V78" s="98">
        <f t="shared" si="9"/>
        <v>5500</v>
      </c>
      <c r="W78" s="114"/>
    </row>
    <row r="79" spans="1:23" s="55" customFormat="1" x14ac:dyDescent="0.25">
      <c r="A79" s="101" t="s">
        <v>30</v>
      </c>
      <c r="B79" s="91" t="s">
        <v>136</v>
      </c>
      <c r="C79" s="91" t="s">
        <v>94</v>
      </c>
      <c r="D79" s="91" t="s">
        <v>95</v>
      </c>
      <c r="E79" s="102">
        <f t="shared" ref="E79:V79" si="10">E13</f>
        <v>3000</v>
      </c>
      <c r="F79" s="102">
        <f t="shared" si="10"/>
        <v>500</v>
      </c>
      <c r="G79" s="102">
        <f t="shared" si="10"/>
        <v>0</v>
      </c>
      <c r="H79" s="102">
        <f t="shared" si="10"/>
        <v>0</v>
      </c>
      <c r="I79" s="102">
        <f t="shared" si="10"/>
        <v>0</v>
      </c>
      <c r="J79" s="102">
        <f t="shared" si="10"/>
        <v>0</v>
      </c>
      <c r="K79" s="102">
        <f t="shared" si="10"/>
        <v>3500</v>
      </c>
      <c r="L79" s="102">
        <f t="shared" si="10"/>
        <v>0</v>
      </c>
      <c r="M79" s="102">
        <f t="shared" si="10"/>
        <v>151.66</v>
      </c>
      <c r="N79" s="102">
        <f t="shared" si="10"/>
        <v>0</v>
      </c>
      <c r="O79" s="102">
        <f t="shared" si="10"/>
        <v>0</v>
      </c>
      <c r="P79" s="102">
        <f t="shared" si="10"/>
        <v>0</v>
      </c>
      <c r="Q79" s="102">
        <f t="shared" si="10"/>
        <v>0</v>
      </c>
      <c r="R79" s="102">
        <f t="shared" si="10"/>
        <v>0</v>
      </c>
      <c r="S79" s="102">
        <f t="shared" si="10"/>
        <v>0</v>
      </c>
      <c r="T79" s="102">
        <f t="shared" si="10"/>
        <v>-151.66</v>
      </c>
      <c r="U79" s="102">
        <f t="shared" si="10"/>
        <v>0</v>
      </c>
      <c r="V79" s="102">
        <f t="shared" si="10"/>
        <v>3500</v>
      </c>
      <c r="W79" s="127"/>
    </row>
    <row r="80" spans="1:23" s="55" customFormat="1" x14ac:dyDescent="0.25">
      <c r="A80" s="101" t="s">
        <v>31</v>
      </c>
      <c r="B80" s="91" t="s">
        <v>137</v>
      </c>
      <c r="C80" s="91" t="s">
        <v>96</v>
      </c>
      <c r="D80" s="91" t="s">
        <v>97</v>
      </c>
      <c r="E80" s="102">
        <f t="shared" ref="E80:V80" si="11">E14</f>
        <v>15000</v>
      </c>
      <c r="F80" s="102">
        <f t="shared" si="11"/>
        <v>0</v>
      </c>
      <c r="G80" s="102">
        <f t="shared" si="11"/>
        <v>0</v>
      </c>
      <c r="H80" s="102">
        <f t="shared" si="11"/>
        <v>0</v>
      </c>
      <c r="I80" s="102">
        <f t="shared" si="11"/>
        <v>0</v>
      </c>
      <c r="J80" s="102">
        <f t="shared" si="11"/>
        <v>0</v>
      </c>
      <c r="K80" s="102">
        <f t="shared" si="11"/>
        <v>15000</v>
      </c>
      <c r="L80" s="102">
        <f t="shared" si="11"/>
        <v>0</v>
      </c>
      <c r="M80" s="102">
        <f t="shared" si="11"/>
        <v>2759.37</v>
      </c>
      <c r="N80" s="102">
        <f t="shared" si="11"/>
        <v>0</v>
      </c>
      <c r="O80" s="102">
        <f t="shared" si="11"/>
        <v>0</v>
      </c>
      <c r="P80" s="102">
        <f t="shared" si="11"/>
        <v>0</v>
      </c>
      <c r="Q80" s="102">
        <f t="shared" si="11"/>
        <v>0</v>
      </c>
      <c r="R80" s="102">
        <f t="shared" si="11"/>
        <v>0</v>
      </c>
      <c r="S80" s="102">
        <f t="shared" si="11"/>
        <v>0</v>
      </c>
      <c r="T80" s="102">
        <f t="shared" si="11"/>
        <v>-2759.37</v>
      </c>
      <c r="U80" s="102">
        <f t="shared" si="11"/>
        <v>0</v>
      </c>
      <c r="V80" s="102">
        <f t="shared" si="11"/>
        <v>15000</v>
      </c>
      <c r="W80" s="127"/>
    </row>
    <row r="81" spans="1:23" x14ac:dyDescent="0.25">
      <c r="A81" s="97" t="s">
        <v>34</v>
      </c>
      <c r="B81" s="113" t="s">
        <v>140</v>
      </c>
      <c r="C81" s="74" t="s">
        <v>100</v>
      </c>
      <c r="D81" s="74" t="s">
        <v>88</v>
      </c>
      <c r="E81" s="98">
        <f t="shared" ref="E81:V81" si="12">E15+E46</f>
        <v>4999.8</v>
      </c>
      <c r="F81" s="98">
        <f t="shared" si="12"/>
        <v>0</v>
      </c>
      <c r="G81" s="98">
        <f t="shared" si="12"/>
        <v>0</v>
      </c>
      <c r="H81" s="98">
        <f t="shared" si="12"/>
        <v>0</v>
      </c>
      <c r="I81" s="98">
        <f t="shared" si="12"/>
        <v>0</v>
      </c>
      <c r="J81" s="98">
        <f t="shared" si="12"/>
        <v>0</v>
      </c>
      <c r="K81" s="98">
        <f t="shared" si="12"/>
        <v>4999.8</v>
      </c>
      <c r="L81" s="98">
        <f t="shared" si="12"/>
        <v>0</v>
      </c>
      <c r="M81" s="98">
        <f t="shared" si="12"/>
        <v>15.3</v>
      </c>
      <c r="N81" s="98">
        <f t="shared" si="12"/>
        <v>0</v>
      </c>
      <c r="O81" s="98">
        <f t="shared" si="12"/>
        <v>0</v>
      </c>
      <c r="P81" s="98">
        <f t="shared" si="12"/>
        <v>0</v>
      </c>
      <c r="Q81" s="98">
        <f t="shared" si="12"/>
        <v>0</v>
      </c>
      <c r="R81" s="98">
        <f t="shared" si="12"/>
        <v>0</v>
      </c>
      <c r="S81" s="98">
        <f t="shared" si="12"/>
        <v>0</v>
      </c>
      <c r="T81" s="98">
        <f t="shared" si="12"/>
        <v>-15.3</v>
      </c>
      <c r="U81" s="98">
        <f t="shared" si="12"/>
        <v>0</v>
      </c>
      <c r="V81" s="98">
        <f t="shared" si="12"/>
        <v>4999.8</v>
      </c>
      <c r="W81" s="114"/>
    </row>
    <row r="82" spans="1:23" x14ac:dyDescent="0.25">
      <c r="A82" s="97" t="s">
        <v>36</v>
      </c>
      <c r="B82" s="113" t="s">
        <v>142</v>
      </c>
      <c r="C82" s="74" t="s">
        <v>102</v>
      </c>
      <c r="D82" s="74" t="s">
        <v>103</v>
      </c>
      <c r="E82" s="98">
        <f t="shared" ref="E82:V82" si="13">E16+E47</f>
        <v>8000.1</v>
      </c>
      <c r="F82" s="98">
        <f t="shared" si="13"/>
        <v>1000</v>
      </c>
      <c r="G82" s="98">
        <f t="shared" si="13"/>
        <v>0</v>
      </c>
      <c r="H82" s="98">
        <f t="shared" si="13"/>
        <v>0</v>
      </c>
      <c r="I82" s="98">
        <f t="shared" si="13"/>
        <v>0</v>
      </c>
      <c r="J82" s="98">
        <f t="shared" si="13"/>
        <v>0</v>
      </c>
      <c r="K82" s="98">
        <f t="shared" si="13"/>
        <v>9000.1</v>
      </c>
      <c r="L82" s="98">
        <f t="shared" si="13"/>
        <v>0</v>
      </c>
      <c r="M82" s="98">
        <f t="shared" si="13"/>
        <v>867.9</v>
      </c>
      <c r="N82" s="98">
        <f t="shared" si="13"/>
        <v>0</v>
      </c>
      <c r="O82" s="98">
        <f t="shared" si="13"/>
        <v>0</v>
      </c>
      <c r="P82" s="98">
        <f t="shared" si="13"/>
        <v>0.1</v>
      </c>
      <c r="Q82" s="98">
        <f t="shared" si="13"/>
        <v>0</v>
      </c>
      <c r="R82" s="98">
        <f t="shared" si="13"/>
        <v>0</v>
      </c>
      <c r="S82" s="98">
        <f t="shared" si="13"/>
        <v>0</v>
      </c>
      <c r="T82" s="98">
        <f t="shared" si="13"/>
        <v>-867.9</v>
      </c>
      <c r="U82" s="98">
        <f t="shared" si="13"/>
        <v>0.1</v>
      </c>
      <c r="V82" s="98">
        <f t="shared" si="13"/>
        <v>9000</v>
      </c>
      <c r="W82" s="114"/>
    </row>
    <row r="83" spans="1:23" x14ac:dyDescent="0.25">
      <c r="A83" s="97" t="s">
        <v>37</v>
      </c>
      <c r="B83" s="74" t="s">
        <v>143</v>
      </c>
      <c r="C83" s="74" t="s">
        <v>121</v>
      </c>
      <c r="D83" s="74" t="s">
        <v>86</v>
      </c>
      <c r="E83" s="98">
        <f t="shared" ref="E83:V83" si="14">E17+E48</f>
        <v>8000.1</v>
      </c>
      <c r="F83" s="98">
        <f t="shared" si="14"/>
        <v>1000</v>
      </c>
      <c r="G83" s="98">
        <f t="shared" si="14"/>
        <v>0</v>
      </c>
      <c r="H83" s="98">
        <f t="shared" si="14"/>
        <v>0</v>
      </c>
      <c r="I83" s="98">
        <f t="shared" si="14"/>
        <v>0</v>
      </c>
      <c r="J83" s="98">
        <f t="shared" si="14"/>
        <v>0</v>
      </c>
      <c r="K83" s="98">
        <f t="shared" si="14"/>
        <v>9000.1</v>
      </c>
      <c r="L83" s="98">
        <f t="shared" si="14"/>
        <v>0</v>
      </c>
      <c r="M83" s="98">
        <f t="shared" si="14"/>
        <v>867.9</v>
      </c>
      <c r="N83" s="98">
        <f t="shared" si="14"/>
        <v>0</v>
      </c>
      <c r="O83" s="98">
        <f t="shared" si="14"/>
        <v>0</v>
      </c>
      <c r="P83" s="98">
        <f t="shared" si="14"/>
        <v>0.1</v>
      </c>
      <c r="Q83" s="98">
        <f t="shared" si="14"/>
        <v>0</v>
      </c>
      <c r="R83" s="98">
        <f t="shared" si="14"/>
        <v>0</v>
      </c>
      <c r="S83" s="98">
        <f t="shared" si="14"/>
        <v>0</v>
      </c>
      <c r="T83" s="98">
        <f t="shared" si="14"/>
        <v>-867.9</v>
      </c>
      <c r="U83" s="98">
        <f t="shared" si="14"/>
        <v>0.1</v>
      </c>
      <c r="V83" s="98">
        <f t="shared" si="14"/>
        <v>9000</v>
      </c>
      <c r="W83" s="114"/>
    </row>
    <row r="84" spans="1:23" x14ac:dyDescent="0.25">
      <c r="A84" s="97" t="s">
        <v>39</v>
      </c>
      <c r="B84" s="74" t="s">
        <v>145</v>
      </c>
      <c r="C84" s="74" t="s">
        <v>122</v>
      </c>
      <c r="D84" s="74" t="s">
        <v>104</v>
      </c>
      <c r="E84" s="98">
        <f t="shared" ref="E84:V84" si="15">E18+E49</f>
        <v>6000</v>
      </c>
      <c r="F84" s="98">
        <f t="shared" si="15"/>
        <v>500</v>
      </c>
      <c r="G84" s="98">
        <f t="shared" si="15"/>
        <v>0</v>
      </c>
      <c r="H84" s="98">
        <f t="shared" si="15"/>
        <v>0</v>
      </c>
      <c r="I84" s="98">
        <f t="shared" si="15"/>
        <v>0</v>
      </c>
      <c r="J84" s="98">
        <f t="shared" si="15"/>
        <v>0</v>
      </c>
      <c r="K84" s="98">
        <f t="shared" si="15"/>
        <v>6500</v>
      </c>
      <c r="L84" s="98">
        <f t="shared" si="15"/>
        <v>0</v>
      </c>
      <c r="M84" s="98">
        <f t="shared" si="15"/>
        <v>228.64</v>
      </c>
      <c r="N84" s="98">
        <f t="shared" si="15"/>
        <v>0</v>
      </c>
      <c r="O84" s="98">
        <f t="shared" si="15"/>
        <v>0</v>
      </c>
      <c r="P84" s="98">
        <f t="shared" si="15"/>
        <v>0</v>
      </c>
      <c r="Q84" s="98">
        <f t="shared" si="15"/>
        <v>0</v>
      </c>
      <c r="R84" s="98">
        <f t="shared" si="15"/>
        <v>0</v>
      </c>
      <c r="S84" s="98">
        <f t="shared" si="15"/>
        <v>0</v>
      </c>
      <c r="T84" s="98">
        <f t="shared" si="15"/>
        <v>-228.64</v>
      </c>
      <c r="U84" s="98">
        <f t="shared" si="15"/>
        <v>0</v>
      </c>
      <c r="V84" s="98">
        <f t="shared" si="15"/>
        <v>6500</v>
      </c>
      <c r="W84" s="114"/>
    </row>
    <row r="85" spans="1:23" x14ac:dyDescent="0.25">
      <c r="A85" s="97" t="s">
        <v>40</v>
      </c>
      <c r="B85" s="74" t="s">
        <v>146</v>
      </c>
      <c r="C85" s="74" t="s">
        <v>105</v>
      </c>
      <c r="D85" s="74" t="s">
        <v>86</v>
      </c>
      <c r="E85" s="98">
        <f t="shared" ref="E85:V85" si="16">E19+E50</f>
        <v>9000</v>
      </c>
      <c r="F85" s="98">
        <f t="shared" si="16"/>
        <v>1000</v>
      </c>
      <c r="G85" s="98">
        <f t="shared" si="16"/>
        <v>0</v>
      </c>
      <c r="H85" s="98">
        <f t="shared" si="16"/>
        <v>0</v>
      </c>
      <c r="I85" s="98">
        <f t="shared" si="16"/>
        <v>0</v>
      </c>
      <c r="J85" s="98">
        <f t="shared" si="16"/>
        <v>0</v>
      </c>
      <c r="K85" s="98">
        <f t="shared" si="16"/>
        <v>10000</v>
      </c>
      <c r="L85" s="98">
        <f t="shared" si="16"/>
        <v>0</v>
      </c>
      <c r="M85" s="98">
        <f t="shared" si="16"/>
        <v>1047.08</v>
      </c>
      <c r="N85" s="98">
        <f t="shared" si="16"/>
        <v>0</v>
      </c>
      <c r="O85" s="98">
        <f t="shared" si="16"/>
        <v>4540</v>
      </c>
      <c r="P85" s="98">
        <f t="shared" si="16"/>
        <v>0</v>
      </c>
      <c r="Q85" s="98">
        <f t="shared" si="16"/>
        <v>0</v>
      </c>
      <c r="R85" s="98">
        <f t="shared" si="16"/>
        <v>0</v>
      </c>
      <c r="S85" s="98">
        <f t="shared" si="16"/>
        <v>0</v>
      </c>
      <c r="T85" s="98">
        <f t="shared" si="16"/>
        <v>-1047.08</v>
      </c>
      <c r="U85" s="98">
        <f t="shared" si="16"/>
        <v>4540</v>
      </c>
      <c r="V85" s="98">
        <f t="shared" si="16"/>
        <v>5460</v>
      </c>
      <c r="W85" s="114"/>
    </row>
    <row r="86" spans="1:23" x14ac:dyDescent="0.25">
      <c r="A86" s="97" t="s">
        <v>41</v>
      </c>
      <c r="B86" s="74" t="s">
        <v>147</v>
      </c>
      <c r="C86" s="74" t="s">
        <v>106</v>
      </c>
      <c r="D86" s="74" t="s">
        <v>106</v>
      </c>
      <c r="E86" s="98">
        <f t="shared" ref="E86:V86" si="17">E20+E51</f>
        <v>4000.2</v>
      </c>
      <c r="F86" s="98">
        <f t="shared" si="17"/>
        <v>500</v>
      </c>
      <c r="G86" s="98">
        <f t="shared" si="17"/>
        <v>0</v>
      </c>
      <c r="H86" s="98">
        <f t="shared" si="17"/>
        <v>0</v>
      </c>
      <c r="I86" s="98">
        <f t="shared" si="17"/>
        <v>0</v>
      </c>
      <c r="J86" s="98">
        <f t="shared" si="17"/>
        <v>0</v>
      </c>
      <c r="K86" s="98">
        <f t="shared" si="17"/>
        <v>4500.2</v>
      </c>
      <c r="L86" s="98">
        <f t="shared" si="17"/>
        <v>-71.680000000000007</v>
      </c>
      <c r="M86" s="98">
        <f t="shared" si="17"/>
        <v>7.67</v>
      </c>
      <c r="N86" s="98">
        <f t="shared" si="17"/>
        <v>0</v>
      </c>
      <c r="O86" s="98">
        <f t="shared" si="17"/>
        <v>0</v>
      </c>
      <c r="P86" s="98">
        <f t="shared" si="17"/>
        <v>-0.12000000000000001</v>
      </c>
      <c r="Q86" s="98">
        <f t="shared" si="17"/>
        <v>0</v>
      </c>
      <c r="R86" s="98">
        <f t="shared" si="17"/>
        <v>0</v>
      </c>
      <c r="S86" s="98">
        <f t="shared" si="17"/>
        <v>0</v>
      </c>
      <c r="T86" s="98">
        <f t="shared" si="17"/>
        <v>-7.67</v>
      </c>
      <c r="U86" s="98">
        <f t="shared" si="17"/>
        <v>-71.8</v>
      </c>
      <c r="V86" s="98">
        <f t="shared" si="17"/>
        <v>4572</v>
      </c>
      <c r="W86" s="114"/>
    </row>
    <row r="87" spans="1:23" x14ac:dyDescent="0.25">
      <c r="A87" s="97" t="s">
        <v>42</v>
      </c>
      <c r="B87" s="74" t="s">
        <v>148</v>
      </c>
      <c r="C87" s="74" t="s">
        <v>123</v>
      </c>
      <c r="D87" s="74" t="s">
        <v>93</v>
      </c>
      <c r="E87" s="98">
        <f t="shared" ref="E87:V87" si="18">E21+E52</f>
        <v>8000.1</v>
      </c>
      <c r="F87" s="98">
        <f t="shared" si="18"/>
        <v>0</v>
      </c>
      <c r="G87" s="98">
        <f t="shared" si="18"/>
        <v>0</v>
      </c>
      <c r="H87" s="98">
        <f t="shared" si="18"/>
        <v>0</v>
      </c>
      <c r="I87" s="98">
        <f t="shared" si="18"/>
        <v>0</v>
      </c>
      <c r="J87" s="98">
        <f t="shared" si="18"/>
        <v>0</v>
      </c>
      <c r="K87" s="98">
        <f t="shared" si="18"/>
        <v>8000.1</v>
      </c>
      <c r="L87" s="98">
        <f t="shared" si="18"/>
        <v>0</v>
      </c>
      <c r="M87" s="98">
        <f t="shared" si="18"/>
        <v>698.08</v>
      </c>
      <c r="N87" s="98">
        <f t="shared" si="18"/>
        <v>0</v>
      </c>
      <c r="O87" s="98">
        <f t="shared" si="18"/>
        <v>0</v>
      </c>
      <c r="P87" s="98">
        <f t="shared" si="18"/>
        <v>0.1</v>
      </c>
      <c r="Q87" s="98">
        <f t="shared" si="18"/>
        <v>0</v>
      </c>
      <c r="R87" s="98">
        <f t="shared" si="18"/>
        <v>0</v>
      </c>
      <c r="S87" s="98">
        <f t="shared" si="18"/>
        <v>0</v>
      </c>
      <c r="T87" s="98">
        <f t="shared" si="18"/>
        <v>-698.08</v>
      </c>
      <c r="U87" s="98">
        <f t="shared" si="18"/>
        <v>0.1</v>
      </c>
      <c r="V87" s="98">
        <f t="shared" si="18"/>
        <v>8000</v>
      </c>
      <c r="W87" s="114"/>
    </row>
    <row r="88" spans="1:23" x14ac:dyDescent="0.25">
      <c r="A88" s="97" t="s">
        <v>43</v>
      </c>
      <c r="B88" s="74" t="s">
        <v>149</v>
      </c>
      <c r="C88" s="74" t="s">
        <v>107</v>
      </c>
      <c r="D88" s="74" t="s">
        <v>108</v>
      </c>
      <c r="E88" s="98">
        <f t="shared" ref="E88:V88" si="19">E22+E53</f>
        <v>5000.1000000000004</v>
      </c>
      <c r="F88" s="98">
        <f t="shared" si="19"/>
        <v>1000</v>
      </c>
      <c r="G88" s="98">
        <f t="shared" si="19"/>
        <v>0</v>
      </c>
      <c r="H88" s="98">
        <f t="shared" si="19"/>
        <v>0</v>
      </c>
      <c r="I88" s="98">
        <f t="shared" si="19"/>
        <v>0</v>
      </c>
      <c r="J88" s="98">
        <f t="shared" si="19"/>
        <v>0</v>
      </c>
      <c r="K88" s="98">
        <f t="shared" si="19"/>
        <v>6000.1</v>
      </c>
      <c r="L88" s="98">
        <f t="shared" si="19"/>
        <v>0</v>
      </c>
      <c r="M88" s="98">
        <f t="shared" si="19"/>
        <v>153.97999999999999</v>
      </c>
      <c r="N88" s="98">
        <f t="shared" si="19"/>
        <v>0</v>
      </c>
      <c r="O88" s="98">
        <f t="shared" si="19"/>
        <v>0</v>
      </c>
      <c r="P88" s="98">
        <f t="shared" si="19"/>
        <v>0.1</v>
      </c>
      <c r="Q88" s="98">
        <f t="shared" si="19"/>
        <v>0</v>
      </c>
      <c r="R88" s="98">
        <f t="shared" si="19"/>
        <v>0</v>
      </c>
      <c r="S88" s="98">
        <f t="shared" si="19"/>
        <v>0</v>
      </c>
      <c r="T88" s="98">
        <f t="shared" si="19"/>
        <v>-153.97999999999999</v>
      </c>
      <c r="U88" s="98">
        <f t="shared" si="19"/>
        <v>0.1</v>
      </c>
      <c r="V88" s="98">
        <f t="shared" si="19"/>
        <v>6000</v>
      </c>
      <c r="W88" s="114"/>
    </row>
    <row r="89" spans="1:23" x14ac:dyDescent="0.25">
      <c r="A89" s="97" t="s">
        <v>44</v>
      </c>
      <c r="B89" s="74" t="s">
        <v>150</v>
      </c>
      <c r="C89" s="74" t="s">
        <v>109</v>
      </c>
      <c r="D89" s="74" t="s">
        <v>90</v>
      </c>
      <c r="E89" s="98">
        <f t="shared" ref="E89:V89" si="20">E23+E54</f>
        <v>3999.9</v>
      </c>
      <c r="F89" s="98">
        <f t="shared" si="20"/>
        <v>0</v>
      </c>
      <c r="G89" s="98">
        <f t="shared" si="20"/>
        <v>0</v>
      </c>
      <c r="H89" s="98">
        <f t="shared" si="20"/>
        <v>0</v>
      </c>
      <c r="I89" s="98">
        <f t="shared" si="20"/>
        <v>0</v>
      </c>
      <c r="J89" s="98">
        <f t="shared" si="20"/>
        <v>0</v>
      </c>
      <c r="K89" s="98">
        <f t="shared" si="20"/>
        <v>3999.9</v>
      </c>
      <c r="L89" s="98">
        <f t="shared" si="20"/>
        <v>-143.38</v>
      </c>
      <c r="M89" s="98">
        <f t="shared" si="20"/>
        <v>0</v>
      </c>
      <c r="N89" s="98">
        <f t="shared" si="20"/>
        <v>0</v>
      </c>
      <c r="O89" s="98">
        <f t="shared" si="20"/>
        <v>0</v>
      </c>
      <c r="P89" s="98">
        <f t="shared" si="20"/>
        <v>0.08</v>
      </c>
      <c r="Q89" s="98">
        <f t="shared" si="20"/>
        <v>0</v>
      </c>
      <c r="R89" s="98">
        <f t="shared" si="20"/>
        <v>0</v>
      </c>
      <c r="S89" s="98">
        <f t="shared" si="20"/>
        <v>0</v>
      </c>
      <c r="T89" s="98">
        <f t="shared" si="20"/>
        <v>0</v>
      </c>
      <c r="U89" s="98">
        <f t="shared" si="20"/>
        <v>-143.30000000000001</v>
      </c>
      <c r="V89" s="98">
        <f t="shared" si="20"/>
        <v>4143.2</v>
      </c>
      <c r="W89" s="114"/>
    </row>
    <row r="90" spans="1:23" x14ac:dyDescent="0.25">
      <c r="A90" s="97" t="s">
        <v>45</v>
      </c>
      <c r="B90" s="74" t="s">
        <v>151</v>
      </c>
      <c r="C90" s="74" t="s">
        <v>110</v>
      </c>
      <c r="D90" s="74" t="s">
        <v>124</v>
      </c>
      <c r="E90" s="98">
        <f t="shared" ref="E90:V90" si="21">E24+E55</f>
        <v>8000.1</v>
      </c>
      <c r="F90" s="98">
        <f t="shared" si="21"/>
        <v>0</v>
      </c>
      <c r="G90" s="98">
        <f t="shared" si="21"/>
        <v>0</v>
      </c>
      <c r="H90" s="98">
        <f t="shared" si="21"/>
        <v>0</v>
      </c>
      <c r="I90" s="98">
        <f t="shared" si="21"/>
        <v>0</v>
      </c>
      <c r="J90" s="98">
        <f t="shared" si="21"/>
        <v>0</v>
      </c>
      <c r="K90" s="98">
        <f t="shared" si="21"/>
        <v>8000.1</v>
      </c>
      <c r="L90" s="98">
        <f t="shared" si="21"/>
        <v>0</v>
      </c>
      <c r="M90" s="98">
        <f t="shared" si="21"/>
        <v>698.08</v>
      </c>
      <c r="N90" s="98">
        <f t="shared" si="21"/>
        <v>0</v>
      </c>
      <c r="O90" s="98">
        <f t="shared" si="21"/>
        <v>0</v>
      </c>
      <c r="P90" s="98">
        <f t="shared" si="21"/>
        <v>-9.9999999999999992E-2</v>
      </c>
      <c r="Q90" s="98">
        <f t="shared" si="21"/>
        <v>0</v>
      </c>
      <c r="R90" s="98">
        <f t="shared" si="21"/>
        <v>0</v>
      </c>
      <c r="S90" s="98">
        <f t="shared" si="21"/>
        <v>0</v>
      </c>
      <c r="T90" s="98">
        <f t="shared" si="21"/>
        <v>-698.08</v>
      </c>
      <c r="U90" s="98">
        <f t="shared" si="21"/>
        <v>-9.9999999999999992E-2</v>
      </c>
      <c r="V90" s="98">
        <f t="shared" si="21"/>
        <v>8000.2</v>
      </c>
      <c r="W90" s="114"/>
    </row>
    <row r="91" spans="1:23" x14ac:dyDescent="0.25">
      <c r="A91" s="97" t="s">
        <v>46</v>
      </c>
      <c r="B91" s="74" t="s">
        <v>152</v>
      </c>
      <c r="C91" s="74" t="s">
        <v>111</v>
      </c>
      <c r="D91" s="74" t="s">
        <v>86</v>
      </c>
      <c r="E91" s="98">
        <f t="shared" ref="E91:V91" si="22">E25+E56</f>
        <v>6999.9</v>
      </c>
      <c r="F91" s="98">
        <f t="shared" si="22"/>
        <v>0</v>
      </c>
      <c r="G91" s="98">
        <f t="shared" si="22"/>
        <v>0</v>
      </c>
      <c r="H91" s="98">
        <f t="shared" si="22"/>
        <v>0</v>
      </c>
      <c r="I91" s="98">
        <f t="shared" si="22"/>
        <v>0</v>
      </c>
      <c r="J91" s="98">
        <f t="shared" si="22"/>
        <v>0</v>
      </c>
      <c r="K91" s="98">
        <f t="shared" si="22"/>
        <v>6999.9</v>
      </c>
      <c r="L91" s="98">
        <f t="shared" si="22"/>
        <v>0</v>
      </c>
      <c r="M91" s="98">
        <f t="shared" si="22"/>
        <v>303.3</v>
      </c>
      <c r="N91" s="98">
        <f t="shared" si="22"/>
        <v>0</v>
      </c>
      <c r="O91" s="98">
        <f t="shared" si="22"/>
        <v>0</v>
      </c>
      <c r="P91" s="98">
        <f t="shared" si="22"/>
        <v>-0.1</v>
      </c>
      <c r="Q91" s="98">
        <f t="shared" si="22"/>
        <v>0</v>
      </c>
      <c r="R91" s="98">
        <f t="shared" si="22"/>
        <v>0</v>
      </c>
      <c r="S91" s="98">
        <f t="shared" si="22"/>
        <v>0</v>
      </c>
      <c r="T91" s="98">
        <f t="shared" si="22"/>
        <v>-303.3</v>
      </c>
      <c r="U91" s="98">
        <f t="shared" si="22"/>
        <v>-0.1</v>
      </c>
      <c r="V91" s="98">
        <f t="shared" si="22"/>
        <v>7000</v>
      </c>
      <c r="W91" s="114"/>
    </row>
    <row r="92" spans="1:23" x14ac:dyDescent="0.25">
      <c r="A92" s="97" t="s">
        <v>52</v>
      </c>
      <c r="B92" s="74" t="s">
        <v>157</v>
      </c>
      <c r="C92" s="74" t="s">
        <v>83</v>
      </c>
      <c r="D92" s="74" t="s">
        <v>124</v>
      </c>
      <c r="E92" s="98">
        <f t="shared" ref="E92:V92" si="23">E26+E57</f>
        <v>10000.200000000001</v>
      </c>
      <c r="F92" s="98">
        <f t="shared" si="23"/>
        <v>0</v>
      </c>
      <c r="G92" s="98">
        <f t="shared" si="23"/>
        <v>0</v>
      </c>
      <c r="H92" s="98">
        <f t="shared" si="23"/>
        <v>0</v>
      </c>
      <c r="I92" s="98">
        <f t="shared" si="23"/>
        <v>0</v>
      </c>
      <c r="J92" s="98">
        <f t="shared" si="23"/>
        <v>0</v>
      </c>
      <c r="K92" s="98">
        <f t="shared" si="23"/>
        <v>10000.200000000001</v>
      </c>
      <c r="L92" s="98">
        <f t="shared" si="23"/>
        <v>0</v>
      </c>
      <c r="M92" s="98">
        <f t="shared" si="23"/>
        <v>1047.1199999999999</v>
      </c>
      <c r="N92" s="98">
        <f t="shared" si="23"/>
        <v>0</v>
      </c>
      <c r="O92" s="98">
        <f t="shared" si="23"/>
        <v>0</v>
      </c>
      <c r="P92" s="98">
        <f t="shared" si="23"/>
        <v>0</v>
      </c>
      <c r="Q92" s="98">
        <f t="shared" si="23"/>
        <v>0</v>
      </c>
      <c r="R92" s="98">
        <f t="shared" si="23"/>
        <v>0</v>
      </c>
      <c r="S92" s="98">
        <f t="shared" si="23"/>
        <v>0</v>
      </c>
      <c r="T92" s="98">
        <f t="shared" si="23"/>
        <v>-1047.1199999999999</v>
      </c>
      <c r="U92" s="98">
        <f t="shared" si="23"/>
        <v>0</v>
      </c>
      <c r="V92" s="98">
        <f t="shared" si="23"/>
        <v>10000.200000000001</v>
      </c>
      <c r="W92" s="114"/>
    </row>
    <row r="93" spans="1:23" x14ac:dyDescent="0.25">
      <c r="A93" s="97" t="s">
        <v>53</v>
      </c>
      <c r="B93" s="74" t="s">
        <v>158</v>
      </c>
      <c r="C93" s="74" t="s">
        <v>112</v>
      </c>
      <c r="D93" s="74" t="s">
        <v>113</v>
      </c>
      <c r="E93" s="98">
        <f t="shared" ref="E93:V93" si="24">E27+E58</f>
        <v>7999.9400000000005</v>
      </c>
      <c r="F93" s="98">
        <f t="shared" si="24"/>
        <v>0</v>
      </c>
      <c r="G93" s="98">
        <f t="shared" si="24"/>
        <v>0</v>
      </c>
      <c r="H93" s="98">
        <f t="shared" si="24"/>
        <v>0</v>
      </c>
      <c r="I93" s="98">
        <f t="shared" si="24"/>
        <v>0</v>
      </c>
      <c r="J93" s="98">
        <f t="shared" si="24"/>
        <v>0</v>
      </c>
      <c r="K93" s="98">
        <f t="shared" si="24"/>
        <v>7999.9400000000005</v>
      </c>
      <c r="L93" s="98">
        <f t="shared" si="24"/>
        <v>0</v>
      </c>
      <c r="M93" s="98">
        <f t="shared" si="24"/>
        <v>698.55</v>
      </c>
      <c r="N93" s="98">
        <f t="shared" si="24"/>
        <v>0</v>
      </c>
      <c r="O93" s="98">
        <f t="shared" si="24"/>
        <v>0</v>
      </c>
      <c r="P93" s="98">
        <f t="shared" si="24"/>
        <v>-0.06</v>
      </c>
      <c r="Q93" s="98">
        <f t="shared" si="24"/>
        <v>0</v>
      </c>
      <c r="R93" s="98">
        <f t="shared" si="24"/>
        <v>0</v>
      </c>
      <c r="S93" s="98">
        <f t="shared" si="24"/>
        <v>0</v>
      </c>
      <c r="T93" s="98">
        <f t="shared" si="24"/>
        <v>-698.55</v>
      </c>
      <c r="U93" s="98">
        <f t="shared" si="24"/>
        <v>-0.06</v>
      </c>
      <c r="V93" s="98">
        <f t="shared" si="24"/>
        <v>8000</v>
      </c>
      <c r="W93" s="114"/>
    </row>
    <row r="94" spans="1:23" x14ac:dyDescent="0.25">
      <c r="A94" s="97" t="s">
        <v>54</v>
      </c>
      <c r="B94" s="74" t="s">
        <v>159</v>
      </c>
      <c r="C94" s="74" t="s">
        <v>114</v>
      </c>
      <c r="D94" s="74" t="s">
        <v>101</v>
      </c>
      <c r="E94" s="98">
        <f t="shared" ref="E94:V94" si="25">E28+E59</f>
        <v>5000.1000000000004</v>
      </c>
      <c r="F94" s="98">
        <f t="shared" si="25"/>
        <v>0</v>
      </c>
      <c r="G94" s="98">
        <f t="shared" si="25"/>
        <v>0</v>
      </c>
      <c r="H94" s="98">
        <f t="shared" si="25"/>
        <v>0</v>
      </c>
      <c r="I94" s="98">
        <f t="shared" si="25"/>
        <v>0</v>
      </c>
      <c r="J94" s="98">
        <f t="shared" si="25"/>
        <v>0</v>
      </c>
      <c r="K94" s="98">
        <f t="shared" si="25"/>
        <v>5000.1000000000004</v>
      </c>
      <c r="L94" s="98">
        <f t="shared" si="25"/>
        <v>0</v>
      </c>
      <c r="M94" s="98">
        <f t="shared" si="25"/>
        <v>15.34</v>
      </c>
      <c r="N94" s="98">
        <f t="shared" si="25"/>
        <v>0</v>
      </c>
      <c r="O94" s="98">
        <f t="shared" si="25"/>
        <v>0</v>
      </c>
      <c r="P94" s="98">
        <f t="shared" si="25"/>
        <v>0.1</v>
      </c>
      <c r="Q94" s="98">
        <f t="shared" si="25"/>
        <v>0</v>
      </c>
      <c r="R94" s="98">
        <f t="shared" si="25"/>
        <v>0</v>
      </c>
      <c r="S94" s="98">
        <f t="shared" si="25"/>
        <v>0</v>
      </c>
      <c r="T94" s="98">
        <f t="shared" si="25"/>
        <v>-15.34</v>
      </c>
      <c r="U94" s="98">
        <f t="shared" si="25"/>
        <v>0.1</v>
      </c>
      <c r="V94" s="98">
        <f t="shared" si="25"/>
        <v>5000</v>
      </c>
      <c r="W94" s="114"/>
    </row>
    <row r="95" spans="1:23" x14ac:dyDescent="0.25">
      <c r="A95" s="97" t="s">
        <v>55</v>
      </c>
      <c r="B95" s="74" t="s">
        <v>162</v>
      </c>
      <c r="C95" s="74" t="s">
        <v>89</v>
      </c>
      <c r="D95" s="74" t="s">
        <v>90</v>
      </c>
      <c r="E95" s="98">
        <f t="shared" ref="E95:V95" si="26">E29+E60</f>
        <v>6999.9</v>
      </c>
      <c r="F95" s="98">
        <f t="shared" si="26"/>
        <v>500</v>
      </c>
      <c r="G95" s="98">
        <f t="shared" si="26"/>
        <v>0</v>
      </c>
      <c r="H95" s="98">
        <f t="shared" si="26"/>
        <v>0</v>
      </c>
      <c r="I95" s="98">
        <f t="shared" si="26"/>
        <v>0</v>
      </c>
      <c r="J95" s="98">
        <f t="shared" si="26"/>
        <v>0</v>
      </c>
      <c r="K95" s="98">
        <f t="shared" si="26"/>
        <v>7499.9</v>
      </c>
      <c r="L95" s="98">
        <f t="shared" si="26"/>
        <v>0</v>
      </c>
      <c r="M95" s="98">
        <f t="shared" si="26"/>
        <v>500.66999999999996</v>
      </c>
      <c r="N95" s="98">
        <f t="shared" si="26"/>
        <v>0</v>
      </c>
      <c r="O95" s="98">
        <f t="shared" si="26"/>
        <v>0</v>
      </c>
      <c r="P95" s="98">
        <f t="shared" si="26"/>
        <v>-0.1</v>
      </c>
      <c r="Q95" s="98">
        <f t="shared" si="26"/>
        <v>0</v>
      </c>
      <c r="R95" s="98">
        <f t="shared" si="26"/>
        <v>0</v>
      </c>
      <c r="S95" s="98">
        <f t="shared" si="26"/>
        <v>0</v>
      </c>
      <c r="T95" s="98">
        <f t="shared" si="26"/>
        <v>-500.66999999999996</v>
      </c>
      <c r="U95" s="98">
        <f t="shared" si="26"/>
        <v>-0.1</v>
      </c>
      <c r="V95" s="98">
        <f t="shared" si="26"/>
        <v>7500</v>
      </c>
      <c r="W95" s="114"/>
    </row>
    <row r="96" spans="1:23" x14ac:dyDescent="0.25">
      <c r="A96" s="97" t="s">
        <v>57</v>
      </c>
      <c r="B96" s="74" t="s">
        <v>163</v>
      </c>
      <c r="C96" s="74" t="s">
        <v>115</v>
      </c>
      <c r="D96" s="74" t="s">
        <v>89</v>
      </c>
      <c r="E96" s="98">
        <f t="shared" ref="E96:V96" si="27">E30+E61</f>
        <v>6999.9</v>
      </c>
      <c r="F96" s="98">
        <f t="shared" si="27"/>
        <v>0</v>
      </c>
      <c r="G96" s="98">
        <f t="shared" si="27"/>
        <v>0</v>
      </c>
      <c r="H96" s="98">
        <f t="shared" si="27"/>
        <v>0</v>
      </c>
      <c r="I96" s="98">
        <f t="shared" si="27"/>
        <v>0</v>
      </c>
      <c r="J96" s="98">
        <f t="shared" si="27"/>
        <v>0</v>
      </c>
      <c r="K96" s="98">
        <f t="shared" si="27"/>
        <v>6999.9</v>
      </c>
      <c r="L96" s="98">
        <f t="shared" si="27"/>
        <v>0</v>
      </c>
      <c r="M96" s="98">
        <f t="shared" si="27"/>
        <v>303.3</v>
      </c>
      <c r="N96" s="98">
        <f t="shared" si="27"/>
        <v>0</v>
      </c>
      <c r="O96" s="98">
        <f t="shared" si="27"/>
        <v>0</v>
      </c>
      <c r="P96" s="98">
        <f t="shared" si="27"/>
        <v>-0.1</v>
      </c>
      <c r="Q96" s="98">
        <f t="shared" si="27"/>
        <v>0</v>
      </c>
      <c r="R96" s="98">
        <f t="shared" si="27"/>
        <v>0</v>
      </c>
      <c r="S96" s="98">
        <f t="shared" si="27"/>
        <v>0</v>
      </c>
      <c r="T96" s="98">
        <f t="shared" si="27"/>
        <v>-303.3</v>
      </c>
      <c r="U96" s="98">
        <f t="shared" si="27"/>
        <v>-0.1</v>
      </c>
      <c r="V96" s="98">
        <f t="shared" si="27"/>
        <v>7000</v>
      </c>
      <c r="W96" s="114"/>
    </row>
    <row r="97" spans="1:23" x14ac:dyDescent="0.25">
      <c r="A97" s="97" t="s">
        <v>58</v>
      </c>
      <c r="B97" s="74" t="s">
        <v>165</v>
      </c>
      <c r="C97" s="74" t="s">
        <v>123</v>
      </c>
      <c r="D97" s="74" t="s">
        <v>93</v>
      </c>
      <c r="E97" s="98">
        <f t="shared" ref="E97:V97" si="28">E31+E62</f>
        <v>8000.1</v>
      </c>
      <c r="F97" s="98">
        <f t="shared" si="28"/>
        <v>500</v>
      </c>
      <c r="G97" s="98">
        <f t="shared" si="28"/>
        <v>0</v>
      </c>
      <c r="H97" s="98">
        <f t="shared" si="28"/>
        <v>0</v>
      </c>
      <c r="I97" s="98">
        <f t="shared" si="28"/>
        <v>0</v>
      </c>
      <c r="J97" s="98">
        <f t="shared" si="28"/>
        <v>0</v>
      </c>
      <c r="K97" s="98">
        <f t="shared" si="28"/>
        <v>8500.1</v>
      </c>
      <c r="L97" s="98">
        <f t="shared" si="28"/>
        <v>0</v>
      </c>
      <c r="M97" s="98">
        <f t="shared" si="28"/>
        <v>698.08</v>
      </c>
      <c r="N97" s="98">
        <f t="shared" si="28"/>
        <v>0</v>
      </c>
      <c r="O97" s="98">
        <f t="shared" si="28"/>
        <v>0</v>
      </c>
      <c r="P97" s="98">
        <f t="shared" si="28"/>
        <v>-9.9999999999999992E-2</v>
      </c>
      <c r="Q97" s="98">
        <f t="shared" si="28"/>
        <v>0</v>
      </c>
      <c r="R97" s="98">
        <f t="shared" si="28"/>
        <v>0</v>
      </c>
      <c r="S97" s="98">
        <f t="shared" si="28"/>
        <v>0</v>
      </c>
      <c r="T97" s="98">
        <f t="shared" si="28"/>
        <v>-698.08</v>
      </c>
      <c r="U97" s="98">
        <f t="shared" si="28"/>
        <v>-9.9999999999999992E-2</v>
      </c>
      <c r="V97" s="98">
        <f t="shared" si="28"/>
        <v>8500.2000000000007</v>
      </c>
      <c r="W97" s="114"/>
    </row>
    <row r="98" spans="1:23" ht="15.75" thickBot="1" x14ac:dyDescent="0.3">
      <c r="A98" s="97" t="s">
        <v>59</v>
      </c>
      <c r="B98" s="74" t="s">
        <v>166</v>
      </c>
      <c r="C98" s="74" t="s">
        <v>106</v>
      </c>
      <c r="D98" s="74" t="s">
        <v>90</v>
      </c>
      <c r="E98" s="98">
        <f t="shared" ref="E98:V98" si="29">E32+E63</f>
        <v>3999.9</v>
      </c>
      <c r="F98" s="98">
        <f t="shared" si="29"/>
        <v>0</v>
      </c>
      <c r="G98" s="98">
        <f t="shared" si="29"/>
        <v>0</v>
      </c>
      <c r="H98" s="98">
        <f t="shared" si="29"/>
        <v>0</v>
      </c>
      <c r="I98" s="98">
        <f t="shared" si="29"/>
        <v>0</v>
      </c>
      <c r="J98" s="98">
        <f t="shared" si="29"/>
        <v>0</v>
      </c>
      <c r="K98" s="98">
        <f t="shared" si="29"/>
        <v>3999.9</v>
      </c>
      <c r="L98" s="98">
        <f t="shared" si="29"/>
        <v>-143.38</v>
      </c>
      <c r="M98" s="98">
        <f t="shared" si="29"/>
        <v>0</v>
      </c>
      <c r="N98" s="98">
        <f t="shared" si="29"/>
        <v>0</v>
      </c>
      <c r="O98" s="98">
        <f t="shared" si="29"/>
        <v>0</v>
      </c>
      <c r="P98" s="98">
        <f t="shared" si="29"/>
        <v>-0.12</v>
      </c>
      <c r="Q98" s="98">
        <f t="shared" si="29"/>
        <v>0</v>
      </c>
      <c r="R98" s="98">
        <f t="shared" si="29"/>
        <v>0</v>
      </c>
      <c r="S98" s="98">
        <f t="shared" si="29"/>
        <v>0</v>
      </c>
      <c r="T98" s="98">
        <f t="shared" si="29"/>
        <v>0</v>
      </c>
      <c r="U98" s="98">
        <f t="shared" si="29"/>
        <v>-143.5</v>
      </c>
      <c r="V98" s="98">
        <f t="shared" si="29"/>
        <v>4143.3999999999996</v>
      </c>
      <c r="W98" s="114"/>
    </row>
    <row r="99" spans="1:23" ht="15.75" thickBot="1" x14ac:dyDescent="0.3">
      <c r="A99" s="207" t="s">
        <v>47</v>
      </c>
      <c r="B99" s="207"/>
      <c r="C99" s="207"/>
      <c r="D99" s="207"/>
      <c r="E99" s="100">
        <f t="shared" ref="E99:V99" si="30">E33+E65</f>
        <v>217435.84</v>
      </c>
      <c r="F99" s="100">
        <f t="shared" si="30"/>
        <v>7500</v>
      </c>
      <c r="G99" s="100">
        <f t="shared" si="30"/>
        <v>968.7</v>
      </c>
      <c r="H99" s="100">
        <f t="shared" si="30"/>
        <v>7406</v>
      </c>
      <c r="I99" s="100">
        <f t="shared" si="30"/>
        <v>4035.6</v>
      </c>
      <c r="J99" s="100">
        <f t="shared" si="30"/>
        <v>1170</v>
      </c>
      <c r="K99" s="100">
        <f t="shared" si="30"/>
        <v>238516.14</v>
      </c>
      <c r="L99" s="100">
        <f t="shared" si="30"/>
        <v>-358.44</v>
      </c>
      <c r="M99" s="100">
        <f t="shared" si="30"/>
        <v>19597</v>
      </c>
      <c r="N99" s="100">
        <f t="shared" si="30"/>
        <v>484.36</v>
      </c>
      <c r="O99" s="100">
        <f t="shared" si="30"/>
        <v>16170</v>
      </c>
      <c r="P99" s="100">
        <f t="shared" si="30"/>
        <v>-0.18999999999999997</v>
      </c>
      <c r="Q99" s="100">
        <f t="shared" si="30"/>
        <v>2663.92</v>
      </c>
      <c r="R99" s="100">
        <f t="shared" si="30"/>
        <v>1453.04</v>
      </c>
      <c r="S99" s="100">
        <f t="shared" si="30"/>
        <v>807.25</v>
      </c>
      <c r="T99" s="100">
        <f t="shared" si="30"/>
        <v>-19597</v>
      </c>
      <c r="U99" s="100">
        <f t="shared" si="30"/>
        <v>21219.940000000002</v>
      </c>
      <c r="V99" s="100">
        <f t="shared" si="30"/>
        <v>217296.2</v>
      </c>
      <c r="W99" s="114"/>
    </row>
    <row r="100" spans="1:23" x14ac:dyDescent="0.2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28">
        <f>SUM(E99:J99)</f>
        <v>238516.14</v>
      </c>
      <c r="L100" s="114"/>
      <c r="M100" s="114"/>
      <c r="N100" s="114"/>
      <c r="O100" s="114"/>
      <c r="P100" s="114"/>
      <c r="Q100" s="114"/>
      <c r="R100" s="114"/>
      <c r="S100" s="114"/>
      <c r="T100" s="114"/>
      <c r="U100" s="128">
        <f>SUM(L99:T99)</f>
        <v>21219.939999999995</v>
      </c>
      <c r="V100" s="114"/>
      <c r="W100" s="114"/>
    </row>
    <row r="101" spans="1:23" x14ac:dyDescent="0.2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</row>
  </sheetData>
  <mergeCells count="9">
    <mergeCell ref="A65:D65"/>
    <mergeCell ref="A33:D33"/>
    <mergeCell ref="A99:D99"/>
    <mergeCell ref="A1:K1"/>
    <mergeCell ref="L1:V1"/>
    <mergeCell ref="A34:K34"/>
    <mergeCell ref="L34:V34"/>
    <mergeCell ref="A67:K67"/>
    <mergeCell ref="L67:V67"/>
  </mergeCells>
  <pageMargins left="0.25" right="0.25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100"/>
  <sheetViews>
    <sheetView topLeftCell="A13" zoomScaleNormal="100" workbookViewId="0">
      <selection activeCell="E46" sqref="E46:E64"/>
    </sheetView>
  </sheetViews>
  <sheetFormatPr baseColWidth="10" defaultRowHeight="15" x14ac:dyDescent="0.25"/>
  <cols>
    <col min="1" max="1" width="6.42578125" style="137" customWidth="1"/>
    <col min="2" max="2" width="30.85546875" bestFit="1" customWidth="1"/>
    <col min="3" max="3" width="33.85546875" bestFit="1" customWidth="1"/>
    <col min="4" max="4" width="20.5703125" bestFit="1" customWidth="1"/>
    <col min="5" max="5" width="10" bestFit="1" customWidth="1"/>
    <col min="6" max="6" width="11.7109375" bestFit="1" customWidth="1"/>
    <col min="7" max="7" width="11.5703125" bestFit="1" customWidth="1"/>
    <col min="8" max="8" width="8.42578125" bestFit="1" customWidth="1"/>
    <col min="9" max="9" width="11.5703125" bestFit="1" customWidth="1"/>
    <col min="10" max="10" width="7.7109375" bestFit="1" customWidth="1"/>
    <col min="11" max="11" width="12.28515625" bestFit="1" customWidth="1"/>
    <col min="12" max="12" width="14.5703125" customWidth="1"/>
    <col min="13" max="13" width="11.5703125" bestFit="1" customWidth="1"/>
    <col min="14" max="14" width="12.28515625" bestFit="1" customWidth="1"/>
    <col min="15" max="15" width="9.28515625" customWidth="1"/>
    <col min="16" max="16" width="9.7109375" customWidth="1"/>
    <col min="17" max="17" width="12.28515625" bestFit="1" customWidth="1"/>
    <col min="18" max="18" width="8.28515625" customWidth="1"/>
    <col min="19" max="21" width="11.5703125" bestFit="1" customWidth="1"/>
    <col min="22" max="22" width="13" bestFit="1" customWidth="1"/>
    <col min="23" max="23" width="13.28515625" customWidth="1"/>
    <col min="24" max="24" width="10.7109375" customWidth="1"/>
  </cols>
  <sheetData>
    <row r="1" spans="1:24" ht="28.5" customHeight="1" thickBot="1" x14ac:dyDescent="0.3">
      <c r="A1" s="188" t="s">
        <v>197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 t="s">
        <v>197</v>
      </c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ht="21" customHeight="1" thickBot="1" x14ac:dyDescent="0.3">
      <c r="A2" s="93" t="s">
        <v>0</v>
      </c>
      <c r="B2" s="94" t="s">
        <v>1</v>
      </c>
      <c r="C2" s="94" t="s">
        <v>79</v>
      </c>
      <c r="D2" s="94" t="s">
        <v>80</v>
      </c>
      <c r="E2" s="94" t="s">
        <v>2</v>
      </c>
      <c r="F2" s="94" t="s">
        <v>56</v>
      </c>
      <c r="G2" s="94" t="s">
        <v>3</v>
      </c>
      <c r="H2" s="94" t="s">
        <v>4</v>
      </c>
      <c r="I2" s="94" t="s">
        <v>5</v>
      </c>
      <c r="J2" s="94" t="s">
        <v>6</v>
      </c>
      <c r="K2" s="94" t="s">
        <v>62</v>
      </c>
      <c r="L2" s="95" t="s">
        <v>7</v>
      </c>
      <c r="M2" s="94" t="s">
        <v>8</v>
      </c>
      <c r="N2" s="94" t="s">
        <v>51</v>
      </c>
      <c r="O2" s="94" t="s">
        <v>9</v>
      </c>
      <c r="P2" s="94" t="s">
        <v>191</v>
      </c>
      <c r="Q2" s="94" t="s">
        <v>11</v>
      </c>
      <c r="R2" s="94" t="s">
        <v>180</v>
      </c>
      <c r="S2" s="94" t="s">
        <v>13</v>
      </c>
      <c r="T2" s="94" t="s">
        <v>14</v>
      </c>
      <c r="U2" s="94" t="s">
        <v>50</v>
      </c>
      <c r="V2" s="94" t="s">
        <v>17</v>
      </c>
      <c r="W2" s="95" t="s">
        <v>18</v>
      </c>
      <c r="X2" s="96" t="s">
        <v>19</v>
      </c>
    </row>
    <row r="3" spans="1:24" x14ac:dyDescent="0.25">
      <c r="A3" s="131" t="s">
        <v>20</v>
      </c>
      <c r="B3" s="112" t="s">
        <v>126</v>
      </c>
      <c r="C3" s="83" t="s">
        <v>81</v>
      </c>
      <c r="D3" s="83" t="s">
        <v>82</v>
      </c>
      <c r="E3" s="126">
        <v>4767.1499999999996</v>
      </c>
      <c r="F3" s="126">
        <v>0</v>
      </c>
      <c r="G3" s="126">
        <v>95.34</v>
      </c>
      <c r="H3" s="126">
        <v>529</v>
      </c>
      <c r="I3" s="126">
        <v>469.93</v>
      </c>
      <c r="J3" s="126">
        <v>0</v>
      </c>
      <c r="K3" s="126">
        <v>0</v>
      </c>
      <c r="L3" s="126">
        <v>5861.42</v>
      </c>
      <c r="M3" s="126">
        <v>0</v>
      </c>
      <c r="N3" s="126">
        <v>704.74</v>
      </c>
      <c r="O3" s="126">
        <v>704.74</v>
      </c>
      <c r="P3" s="126">
        <v>47.67</v>
      </c>
      <c r="Q3" s="126">
        <v>1540</v>
      </c>
      <c r="R3" s="129">
        <v>-0.01</v>
      </c>
      <c r="S3" s="126">
        <v>262.19</v>
      </c>
      <c r="T3" s="126">
        <v>143.01</v>
      </c>
      <c r="U3" s="126">
        <v>63.56</v>
      </c>
      <c r="V3" s="129">
        <v>-704.74</v>
      </c>
      <c r="W3" s="126">
        <v>2056.42</v>
      </c>
      <c r="X3" s="126">
        <v>3805</v>
      </c>
    </row>
    <row r="4" spans="1:24" x14ac:dyDescent="0.25">
      <c r="A4" s="132" t="s">
        <v>21</v>
      </c>
      <c r="B4" s="113" t="s">
        <v>127</v>
      </c>
      <c r="C4" s="74" t="s">
        <v>83</v>
      </c>
      <c r="D4" s="74" t="s">
        <v>82</v>
      </c>
      <c r="E4" s="98">
        <v>4407.1499999999996</v>
      </c>
      <c r="F4" s="98">
        <v>0</v>
      </c>
      <c r="G4" s="98">
        <v>88.14</v>
      </c>
      <c r="H4" s="98">
        <v>529</v>
      </c>
      <c r="I4" s="98">
        <v>379.09</v>
      </c>
      <c r="J4" s="98">
        <v>65</v>
      </c>
      <c r="K4" s="98">
        <v>0</v>
      </c>
      <c r="L4" s="98">
        <v>5468.38</v>
      </c>
      <c r="M4" s="98">
        <v>0</v>
      </c>
      <c r="N4" s="98">
        <v>620.78</v>
      </c>
      <c r="O4" s="98">
        <v>620.78</v>
      </c>
      <c r="P4" s="98">
        <v>44.07</v>
      </c>
      <c r="Q4" s="98">
        <v>850</v>
      </c>
      <c r="R4" s="99">
        <v>-0.05</v>
      </c>
      <c r="S4" s="98">
        <v>242.39</v>
      </c>
      <c r="T4" s="98">
        <v>132.21</v>
      </c>
      <c r="U4" s="98">
        <v>58.76</v>
      </c>
      <c r="V4" s="99">
        <v>-620.78</v>
      </c>
      <c r="W4" s="98">
        <v>1327.38</v>
      </c>
      <c r="X4" s="98">
        <v>4141</v>
      </c>
    </row>
    <row r="5" spans="1:24" x14ac:dyDescent="0.25">
      <c r="A5" s="132" t="s">
        <v>22</v>
      </c>
      <c r="B5" s="113" t="s">
        <v>128</v>
      </c>
      <c r="C5" s="74" t="s">
        <v>84</v>
      </c>
      <c r="D5" s="74" t="s">
        <v>82</v>
      </c>
      <c r="E5" s="98">
        <v>3047.7</v>
      </c>
      <c r="F5" s="98">
        <v>0</v>
      </c>
      <c r="G5" s="98">
        <v>60.95</v>
      </c>
      <c r="H5" s="98">
        <v>529</v>
      </c>
      <c r="I5" s="98">
        <v>288.26</v>
      </c>
      <c r="J5" s="98">
        <v>0</v>
      </c>
      <c r="K5" s="98">
        <v>0</v>
      </c>
      <c r="L5" s="98">
        <v>3925.91</v>
      </c>
      <c r="M5" s="98">
        <v>0</v>
      </c>
      <c r="N5" s="98">
        <v>337.18</v>
      </c>
      <c r="O5" s="98">
        <v>337.18</v>
      </c>
      <c r="P5" s="98">
        <v>30.48</v>
      </c>
      <c r="Q5" s="98">
        <v>1255</v>
      </c>
      <c r="R5" s="99">
        <v>-0.06</v>
      </c>
      <c r="S5" s="98">
        <v>167.62</v>
      </c>
      <c r="T5" s="98">
        <v>91.43</v>
      </c>
      <c r="U5" s="98">
        <v>40.64</v>
      </c>
      <c r="V5" s="99">
        <v>-337.18</v>
      </c>
      <c r="W5" s="98">
        <v>1585.11</v>
      </c>
      <c r="X5" s="98">
        <v>2340.8000000000002</v>
      </c>
    </row>
    <row r="6" spans="1:24" x14ac:dyDescent="0.25">
      <c r="A6" s="132" t="s">
        <v>23</v>
      </c>
      <c r="B6" s="113" t="s">
        <v>129</v>
      </c>
      <c r="C6" s="74" t="s">
        <v>85</v>
      </c>
      <c r="D6" s="74" t="s">
        <v>86</v>
      </c>
      <c r="E6" s="98">
        <v>3173.4</v>
      </c>
      <c r="F6" s="98">
        <v>0</v>
      </c>
      <c r="G6" s="98">
        <v>63.47</v>
      </c>
      <c r="H6" s="98">
        <v>529</v>
      </c>
      <c r="I6" s="98">
        <v>288.26</v>
      </c>
      <c r="J6" s="98">
        <v>105</v>
      </c>
      <c r="K6" s="98">
        <v>0</v>
      </c>
      <c r="L6" s="98">
        <v>4159.13</v>
      </c>
      <c r="M6" s="98">
        <v>0</v>
      </c>
      <c r="N6" s="98">
        <v>374.49</v>
      </c>
      <c r="O6" s="98">
        <v>374.49</v>
      </c>
      <c r="P6" s="98">
        <v>31.73</v>
      </c>
      <c r="Q6" s="98">
        <v>0</v>
      </c>
      <c r="R6" s="99">
        <v>-0.05</v>
      </c>
      <c r="S6" s="98">
        <v>174.54</v>
      </c>
      <c r="T6" s="98">
        <v>95.2</v>
      </c>
      <c r="U6" s="98">
        <v>42.31</v>
      </c>
      <c r="V6" s="99">
        <v>-374.49</v>
      </c>
      <c r="W6" s="98">
        <v>343.73</v>
      </c>
      <c r="X6" s="98">
        <v>3815.4</v>
      </c>
    </row>
    <row r="7" spans="1:24" x14ac:dyDescent="0.25">
      <c r="A7" s="132" t="s">
        <v>24</v>
      </c>
      <c r="B7" s="113" t="s">
        <v>130</v>
      </c>
      <c r="C7" s="74" t="s">
        <v>87</v>
      </c>
      <c r="D7" s="74" t="s">
        <v>86</v>
      </c>
      <c r="E7" s="98">
        <v>3589.5</v>
      </c>
      <c r="F7" s="98">
        <v>0</v>
      </c>
      <c r="G7" s="98">
        <v>71.790000000000006</v>
      </c>
      <c r="H7" s="98">
        <v>529</v>
      </c>
      <c r="I7" s="98">
        <v>288.26</v>
      </c>
      <c r="J7" s="98">
        <v>0</v>
      </c>
      <c r="K7" s="98">
        <v>0</v>
      </c>
      <c r="L7" s="98">
        <v>4478.55</v>
      </c>
      <c r="M7" s="98">
        <v>0</v>
      </c>
      <c r="N7" s="98">
        <v>430.1</v>
      </c>
      <c r="O7" s="98">
        <v>430.1</v>
      </c>
      <c r="P7" s="98">
        <v>35.9</v>
      </c>
      <c r="Q7" s="98">
        <v>1210</v>
      </c>
      <c r="R7" s="99">
        <v>-0.12</v>
      </c>
      <c r="S7" s="98">
        <v>197.42</v>
      </c>
      <c r="T7" s="98">
        <v>107.69</v>
      </c>
      <c r="U7" s="98">
        <v>47.86</v>
      </c>
      <c r="V7" s="99">
        <v>-430.1</v>
      </c>
      <c r="W7" s="98">
        <v>1598.75</v>
      </c>
      <c r="X7" s="98">
        <v>2879.8</v>
      </c>
    </row>
    <row r="8" spans="1:24" x14ac:dyDescent="0.25">
      <c r="A8" s="132" t="s">
        <v>25</v>
      </c>
      <c r="B8" s="113" t="s">
        <v>131</v>
      </c>
      <c r="C8" s="74" t="s">
        <v>87</v>
      </c>
      <c r="D8" s="74" t="s">
        <v>86</v>
      </c>
      <c r="E8" s="98">
        <v>3070.8</v>
      </c>
      <c r="F8" s="98">
        <v>0</v>
      </c>
      <c r="G8" s="98">
        <v>61.42</v>
      </c>
      <c r="H8" s="98">
        <v>529</v>
      </c>
      <c r="I8" s="98">
        <v>197.42</v>
      </c>
      <c r="J8" s="98">
        <v>90</v>
      </c>
      <c r="K8" s="98">
        <v>0</v>
      </c>
      <c r="L8" s="98">
        <v>3948.64</v>
      </c>
      <c r="M8" s="98">
        <v>0</v>
      </c>
      <c r="N8" s="98">
        <v>340.81</v>
      </c>
      <c r="O8" s="98">
        <v>340.81</v>
      </c>
      <c r="P8" s="98">
        <v>30.71</v>
      </c>
      <c r="Q8" s="98">
        <v>960</v>
      </c>
      <c r="R8" s="99">
        <v>-0.02</v>
      </c>
      <c r="S8" s="98">
        <v>168.89</v>
      </c>
      <c r="T8" s="98">
        <v>92.12</v>
      </c>
      <c r="U8" s="98">
        <v>40.94</v>
      </c>
      <c r="V8" s="99">
        <v>-340.81</v>
      </c>
      <c r="W8" s="98">
        <v>1292.6400000000001</v>
      </c>
      <c r="X8" s="98">
        <v>2656</v>
      </c>
    </row>
    <row r="9" spans="1:24" x14ac:dyDescent="0.25">
      <c r="A9" s="132" t="s">
        <v>26</v>
      </c>
      <c r="B9" s="113" t="s">
        <v>132</v>
      </c>
      <c r="C9" s="74" t="s">
        <v>120</v>
      </c>
      <c r="D9" s="74" t="s">
        <v>88</v>
      </c>
      <c r="E9" s="98">
        <v>2161.9499999999998</v>
      </c>
      <c r="F9" s="98">
        <v>0</v>
      </c>
      <c r="G9" s="98">
        <v>43.24</v>
      </c>
      <c r="H9" s="98">
        <v>529</v>
      </c>
      <c r="I9" s="98">
        <v>197.42</v>
      </c>
      <c r="J9" s="98">
        <v>325</v>
      </c>
      <c r="K9" s="98">
        <v>0</v>
      </c>
      <c r="L9" s="98">
        <v>3256.61</v>
      </c>
      <c r="M9" s="98">
        <v>0</v>
      </c>
      <c r="N9" s="98">
        <v>250.28</v>
      </c>
      <c r="O9" s="98">
        <v>125.18</v>
      </c>
      <c r="P9" s="98">
        <v>21.62</v>
      </c>
      <c r="Q9" s="98">
        <v>0</v>
      </c>
      <c r="R9" s="99">
        <v>-0.01</v>
      </c>
      <c r="S9" s="98">
        <v>118.91</v>
      </c>
      <c r="T9" s="98">
        <v>64.86</v>
      </c>
      <c r="U9" s="98">
        <v>28.83</v>
      </c>
      <c r="V9" s="99">
        <v>-125.18</v>
      </c>
      <c r="W9" s="98">
        <v>234.21</v>
      </c>
      <c r="X9" s="98">
        <v>3022.4</v>
      </c>
    </row>
    <row r="10" spans="1:24" x14ac:dyDescent="0.25">
      <c r="A10" s="132" t="s">
        <v>27</v>
      </c>
      <c r="B10" s="113" t="s">
        <v>133</v>
      </c>
      <c r="C10" s="74" t="s">
        <v>89</v>
      </c>
      <c r="D10" s="74" t="s">
        <v>90</v>
      </c>
      <c r="E10" s="98">
        <v>3499.95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3499.95</v>
      </c>
      <c r="M10" s="98">
        <v>0</v>
      </c>
      <c r="N10" s="98">
        <v>276.75</v>
      </c>
      <c r="O10" s="98">
        <v>151.65</v>
      </c>
      <c r="P10" s="98">
        <v>0</v>
      </c>
      <c r="Q10" s="98">
        <v>0</v>
      </c>
      <c r="R10" s="99">
        <v>-0.05</v>
      </c>
      <c r="S10" s="98">
        <v>0</v>
      </c>
      <c r="T10" s="98">
        <v>0</v>
      </c>
      <c r="U10" s="98">
        <v>0</v>
      </c>
      <c r="V10" s="99">
        <v>-151.65</v>
      </c>
      <c r="W10" s="98">
        <v>-0.05</v>
      </c>
      <c r="X10" s="98">
        <v>3500</v>
      </c>
    </row>
    <row r="11" spans="1:24" x14ac:dyDescent="0.25">
      <c r="A11" s="132" t="s">
        <v>28</v>
      </c>
      <c r="B11" s="113" t="s">
        <v>134</v>
      </c>
      <c r="C11" s="74" t="s">
        <v>91</v>
      </c>
      <c r="D11" s="74" t="s">
        <v>86</v>
      </c>
      <c r="E11" s="98">
        <v>3500.1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3500.1</v>
      </c>
      <c r="M11" s="98">
        <v>0</v>
      </c>
      <c r="N11" s="98">
        <v>276.77</v>
      </c>
      <c r="O11" s="98">
        <v>151.66999999999999</v>
      </c>
      <c r="P11" s="98">
        <v>0</v>
      </c>
      <c r="Q11" s="98">
        <v>0</v>
      </c>
      <c r="R11" s="98">
        <v>0.1</v>
      </c>
      <c r="S11" s="98">
        <v>0</v>
      </c>
      <c r="T11" s="98">
        <v>0</v>
      </c>
      <c r="U11" s="98">
        <v>0</v>
      </c>
      <c r="V11" s="99">
        <v>-151.66999999999999</v>
      </c>
      <c r="W11" s="98">
        <v>0.1</v>
      </c>
      <c r="X11" s="98">
        <v>3500</v>
      </c>
    </row>
    <row r="12" spans="1:24" x14ac:dyDescent="0.25">
      <c r="A12" s="132" t="s">
        <v>29</v>
      </c>
      <c r="B12" s="74" t="s">
        <v>135</v>
      </c>
      <c r="C12" s="74" t="s">
        <v>92</v>
      </c>
      <c r="D12" s="74" t="s">
        <v>93</v>
      </c>
      <c r="E12" s="98">
        <v>2500.0500000000002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2500.0500000000002</v>
      </c>
      <c r="M12" s="98">
        <v>0</v>
      </c>
      <c r="N12" s="98">
        <v>167.97</v>
      </c>
      <c r="O12" s="98">
        <v>7.67</v>
      </c>
      <c r="P12" s="98">
        <v>0</v>
      </c>
      <c r="Q12" s="98">
        <v>0</v>
      </c>
      <c r="R12" s="99">
        <v>-0.15</v>
      </c>
      <c r="S12" s="98">
        <v>0</v>
      </c>
      <c r="T12" s="98">
        <v>0</v>
      </c>
      <c r="U12" s="98">
        <v>0</v>
      </c>
      <c r="V12" s="99">
        <v>-7.67</v>
      </c>
      <c r="W12" s="98">
        <v>-0.15</v>
      </c>
      <c r="X12" s="98">
        <v>2500.1999999999998</v>
      </c>
    </row>
    <row r="13" spans="1:24" x14ac:dyDescent="0.25">
      <c r="A13" s="132" t="s">
        <v>34</v>
      </c>
      <c r="B13" s="74" t="s">
        <v>140</v>
      </c>
      <c r="C13" s="74" t="s">
        <v>100</v>
      </c>
      <c r="D13" s="74" t="s">
        <v>88</v>
      </c>
      <c r="E13" s="98">
        <v>2499.9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2499.9</v>
      </c>
      <c r="M13" s="98">
        <v>0</v>
      </c>
      <c r="N13" s="98">
        <v>167.95</v>
      </c>
      <c r="O13" s="98">
        <v>7.65</v>
      </c>
      <c r="P13" s="98">
        <v>0</v>
      </c>
      <c r="Q13" s="98">
        <v>0</v>
      </c>
      <c r="R13" s="99">
        <v>-0.1</v>
      </c>
      <c r="S13" s="98">
        <v>0</v>
      </c>
      <c r="T13" s="98">
        <v>0</v>
      </c>
      <c r="U13" s="98">
        <v>0</v>
      </c>
      <c r="V13" s="99">
        <v>-7.65</v>
      </c>
      <c r="W13" s="98">
        <v>-0.1</v>
      </c>
      <c r="X13" s="98">
        <v>2500</v>
      </c>
    </row>
    <row r="14" spans="1:24" x14ac:dyDescent="0.25">
      <c r="A14" s="132" t="s">
        <v>36</v>
      </c>
      <c r="B14" s="74" t="s">
        <v>142</v>
      </c>
      <c r="C14" s="74" t="s">
        <v>102</v>
      </c>
      <c r="D14" s="74" t="s">
        <v>103</v>
      </c>
      <c r="E14" s="98">
        <v>4000.05</v>
      </c>
      <c r="F14" s="98">
        <v>500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4500.05</v>
      </c>
      <c r="M14" s="98">
        <v>0</v>
      </c>
      <c r="N14" s="98">
        <v>433.95</v>
      </c>
      <c r="O14" s="98">
        <v>433.95</v>
      </c>
      <c r="P14" s="98">
        <v>0</v>
      </c>
      <c r="Q14" s="98">
        <v>0</v>
      </c>
      <c r="R14" s="99">
        <v>-0.15</v>
      </c>
      <c r="S14" s="98">
        <v>0</v>
      </c>
      <c r="T14" s="98">
        <v>0</v>
      </c>
      <c r="U14" s="98">
        <v>0</v>
      </c>
      <c r="V14" s="99">
        <v>-433.95</v>
      </c>
      <c r="W14" s="98">
        <v>-0.15</v>
      </c>
      <c r="X14" s="98">
        <v>4500.2</v>
      </c>
    </row>
    <row r="15" spans="1:24" x14ac:dyDescent="0.25">
      <c r="A15" s="132" t="s">
        <v>37</v>
      </c>
      <c r="B15" s="74" t="s">
        <v>143</v>
      </c>
      <c r="C15" s="74" t="s">
        <v>121</v>
      </c>
      <c r="D15" s="74" t="s">
        <v>86</v>
      </c>
      <c r="E15" s="98">
        <v>4000.05</v>
      </c>
      <c r="F15" s="98">
        <v>500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4500.05</v>
      </c>
      <c r="M15" s="98">
        <v>0</v>
      </c>
      <c r="N15" s="98">
        <v>433.95</v>
      </c>
      <c r="O15" s="98">
        <v>433.95</v>
      </c>
      <c r="P15" s="98">
        <v>0</v>
      </c>
      <c r="Q15" s="98">
        <v>0</v>
      </c>
      <c r="R15" s="98">
        <v>0.05</v>
      </c>
      <c r="S15" s="98">
        <v>0</v>
      </c>
      <c r="T15" s="98">
        <v>0</v>
      </c>
      <c r="U15" s="98">
        <v>0</v>
      </c>
      <c r="V15" s="99">
        <v>-433.95</v>
      </c>
      <c r="W15" s="98">
        <v>0.05</v>
      </c>
      <c r="X15" s="98">
        <v>4500</v>
      </c>
    </row>
    <row r="16" spans="1:24" x14ac:dyDescent="0.25">
      <c r="A16" s="132" t="s">
        <v>39</v>
      </c>
      <c r="B16" s="74" t="s">
        <v>145</v>
      </c>
      <c r="C16" s="74" t="s">
        <v>122</v>
      </c>
      <c r="D16" s="74" t="s">
        <v>104</v>
      </c>
      <c r="E16" s="98">
        <v>3000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3000</v>
      </c>
      <c r="M16" s="98">
        <v>0</v>
      </c>
      <c r="N16" s="98">
        <v>222.36</v>
      </c>
      <c r="O16" s="98">
        <v>76.98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9">
        <v>-76.98</v>
      </c>
      <c r="W16" s="98">
        <v>0</v>
      </c>
      <c r="X16" s="98">
        <v>3000</v>
      </c>
    </row>
    <row r="17" spans="1:24" x14ac:dyDescent="0.25">
      <c r="A17" s="132" t="s">
        <v>40</v>
      </c>
      <c r="B17" s="74" t="s">
        <v>146</v>
      </c>
      <c r="C17" s="74" t="s">
        <v>105</v>
      </c>
      <c r="D17" s="74" t="s">
        <v>86</v>
      </c>
      <c r="E17" s="98">
        <v>4500</v>
      </c>
      <c r="F17" s="98">
        <v>500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5000</v>
      </c>
      <c r="M17" s="98">
        <v>0</v>
      </c>
      <c r="N17" s="98">
        <v>523.54</v>
      </c>
      <c r="O17" s="98">
        <v>523.54</v>
      </c>
      <c r="P17" s="98">
        <v>0</v>
      </c>
      <c r="Q17" s="98">
        <v>2270</v>
      </c>
      <c r="R17" s="98">
        <v>0</v>
      </c>
      <c r="S17" s="98">
        <v>0</v>
      </c>
      <c r="T17" s="98">
        <v>0</v>
      </c>
      <c r="U17" s="98">
        <v>0</v>
      </c>
      <c r="V17" s="99">
        <v>-523.54</v>
      </c>
      <c r="W17" s="98">
        <v>2270</v>
      </c>
      <c r="X17" s="98">
        <v>2730</v>
      </c>
    </row>
    <row r="18" spans="1:24" x14ac:dyDescent="0.25">
      <c r="A18" s="132" t="s">
        <v>41</v>
      </c>
      <c r="B18" s="74" t="s">
        <v>147</v>
      </c>
      <c r="C18" s="74" t="s">
        <v>106</v>
      </c>
      <c r="D18" s="74" t="s">
        <v>106</v>
      </c>
      <c r="E18" s="98">
        <v>2000.1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2000.1</v>
      </c>
      <c r="M18" s="99">
        <v>-71.680000000000007</v>
      </c>
      <c r="N18" s="98">
        <v>117.04</v>
      </c>
      <c r="O18" s="98">
        <v>0</v>
      </c>
      <c r="P18" s="98">
        <v>0</v>
      </c>
      <c r="Q18" s="98">
        <v>0</v>
      </c>
      <c r="R18" s="99">
        <v>-0.02</v>
      </c>
      <c r="S18" s="98">
        <v>0</v>
      </c>
      <c r="T18" s="98">
        <v>0</v>
      </c>
      <c r="U18" s="98">
        <v>0</v>
      </c>
      <c r="V18" s="98">
        <v>0</v>
      </c>
      <c r="W18" s="98">
        <v>-71.7</v>
      </c>
      <c r="X18" s="98">
        <v>2071.8000000000002</v>
      </c>
    </row>
    <row r="19" spans="1:24" x14ac:dyDescent="0.25">
      <c r="A19" s="132" t="s">
        <v>42</v>
      </c>
      <c r="B19" s="74" t="s">
        <v>148</v>
      </c>
      <c r="C19" s="74" t="s">
        <v>123</v>
      </c>
      <c r="D19" s="74" t="s">
        <v>93</v>
      </c>
      <c r="E19" s="98">
        <v>4000.05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4000.05</v>
      </c>
      <c r="M19" s="98">
        <v>0</v>
      </c>
      <c r="N19" s="98">
        <v>349.04</v>
      </c>
      <c r="O19" s="98">
        <v>349.04</v>
      </c>
      <c r="P19" s="98">
        <v>0</v>
      </c>
      <c r="Q19" s="98">
        <v>0</v>
      </c>
      <c r="R19" s="99">
        <v>-0.15</v>
      </c>
      <c r="S19" s="98">
        <v>0</v>
      </c>
      <c r="T19" s="98">
        <v>0</v>
      </c>
      <c r="U19" s="98">
        <v>0</v>
      </c>
      <c r="V19" s="99">
        <v>-349.04</v>
      </c>
      <c r="W19" s="98">
        <v>-0.15</v>
      </c>
      <c r="X19" s="98">
        <v>4000.2</v>
      </c>
    </row>
    <row r="20" spans="1:24" x14ac:dyDescent="0.25">
      <c r="A20" s="132" t="s">
        <v>43</v>
      </c>
      <c r="B20" s="74" t="s">
        <v>149</v>
      </c>
      <c r="C20" s="74" t="s">
        <v>107</v>
      </c>
      <c r="D20" s="74" t="s">
        <v>108</v>
      </c>
      <c r="E20" s="98">
        <v>2500.0500000000002</v>
      </c>
      <c r="F20" s="98">
        <v>500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3000.05</v>
      </c>
      <c r="M20" s="98">
        <v>0</v>
      </c>
      <c r="N20" s="98">
        <v>222.37</v>
      </c>
      <c r="O20" s="98">
        <v>76.989999999999995</v>
      </c>
      <c r="P20" s="98">
        <v>0</v>
      </c>
      <c r="Q20" s="98">
        <v>0</v>
      </c>
      <c r="R20" s="98">
        <v>0.05</v>
      </c>
      <c r="S20" s="98">
        <v>0</v>
      </c>
      <c r="T20" s="98">
        <v>0</v>
      </c>
      <c r="U20" s="98">
        <v>0</v>
      </c>
      <c r="V20" s="99">
        <v>-76.989999999999995</v>
      </c>
      <c r="W20" s="98">
        <v>0.05</v>
      </c>
      <c r="X20" s="98">
        <v>3000</v>
      </c>
    </row>
    <row r="21" spans="1:24" x14ac:dyDescent="0.25">
      <c r="A21" s="132" t="s">
        <v>44</v>
      </c>
      <c r="B21" s="74" t="s">
        <v>150</v>
      </c>
      <c r="C21" s="74" t="s">
        <v>109</v>
      </c>
      <c r="D21" s="74" t="s">
        <v>90</v>
      </c>
      <c r="E21" s="98">
        <v>1999.95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1999.95</v>
      </c>
      <c r="M21" s="99">
        <v>-71.69</v>
      </c>
      <c r="N21" s="98">
        <v>117.03</v>
      </c>
      <c r="O21" s="98">
        <v>0</v>
      </c>
      <c r="P21" s="98">
        <v>0</v>
      </c>
      <c r="Q21" s="98">
        <v>0</v>
      </c>
      <c r="R21" s="98">
        <v>0.04</v>
      </c>
      <c r="S21" s="98">
        <v>0</v>
      </c>
      <c r="T21" s="98">
        <v>0</v>
      </c>
      <c r="U21" s="98">
        <v>0</v>
      </c>
      <c r="V21" s="98">
        <v>0</v>
      </c>
      <c r="W21" s="98">
        <v>-71.650000000000006</v>
      </c>
      <c r="X21" s="98">
        <v>2071.6</v>
      </c>
    </row>
    <row r="22" spans="1:24" x14ac:dyDescent="0.25">
      <c r="A22" s="132" t="s">
        <v>45</v>
      </c>
      <c r="B22" s="74" t="s">
        <v>151</v>
      </c>
      <c r="C22" s="74" t="s">
        <v>110</v>
      </c>
      <c r="D22" s="74" t="s">
        <v>124</v>
      </c>
      <c r="E22" s="98">
        <v>4000.05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4000.05</v>
      </c>
      <c r="M22" s="98">
        <v>0</v>
      </c>
      <c r="N22" s="98">
        <v>349.04</v>
      </c>
      <c r="O22" s="98">
        <v>349.04</v>
      </c>
      <c r="P22" s="98">
        <v>0</v>
      </c>
      <c r="Q22" s="98">
        <v>0</v>
      </c>
      <c r="R22" s="98">
        <v>0.05</v>
      </c>
      <c r="S22" s="98">
        <v>0</v>
      </c>
      <c r="T22" s="98">
        <v>0</v>
      </c>
      <c r="U22" s="98">
        <v>0</v>
      </c>
      <c r="V22" s="99">
        <v>-349.04</v>
      </c>
      <c r="W22" s="98">
        <v>0.05</v>
      </c>
      <c r="X22" s="98">
        <v>4000</v>
      </c>
    </row>
    <row r="23" spans="1:24" x14ac:dyDescent="0.25">
      <c r="A23" s="132" t="s">
        <v>46</v>
      </c>
      <c r="B23" s="74" t="s">
        <v>152</v>
      </c>
      <c r="C23" s="74" t="s">
        <v>111</v>
      </c>
      <c r="D23" s="74" t="s">
        <v>86</v>
      </c>
      <c r="E23" s="98">
        <v>3499.95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3499.95</v>
      </c>
      <c r="M23" s="98">
        <v>0</v>
      </c>
      <c r="N23" s="98">
        <v>276.75</v>
      </c>
      <c r="O23" s="98">
        <v>151.65</v>
      </c>
      <c r="P23" s="98">
        <v>0</v>
      </c>
      <c r="Q23" s="98">
        <v>0</v>
      </c>
      <c r="R23" s="99">
        <v>-0.05</v>
      </c>
      <c r="S23" s="98">
        <v>0</v>
      </c>
      <c r="T23" s="98">
        <v>0</v>
      </c>
      <c r="U23" s="98">
        <v>0</v>
      </c>
      <c r="V23" s="99">
        <v>-151.65</v>
      </c>
      <c r="W23" s="98">
        <v>-0.05</v>
      </c>
      <c r="X23" s="98">
        <v>3500</v>
      </c>
    </row>
    <row r="24" spans="1:24" x14ac:dyDescent="0.25">
      <c r="A24" s="132" t="s">
        <v>52</v>
      </c>
      <c r="B24" s="74" t="s">
        <v>157</v>
      </c>
      <c r="C24" s="74" t="s">
        <v>83</v>
      </c>
      <c r="D24" s="74" t="s">
        <v>124</v>
      </c>
      <c r="E24" s="98">
        <v>5000.1000000000004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5000.1000000000004</v>
      </c>
      <c r="M24" s="98">
        <v>0</v>
      </c>
      <c r="N24" s="98">
        <v>523.55999999999995</v>
      </c>
      <c r="O24" s="98">
        <v>523.55999999999995</v>
      </c>
      <c r="P24" s="98">
        <v>0</v>
      </c>
      <c r="Q24" s="98">
        <v>0</v>
      </c>
      <c r="R24" s="98">
        <v>0.1</v>
      </c>
      <c r="S24" s="98">
        <v>0</v>
      </c>
      <c r="T24" s="98">
        <v>0</v>
      </c>
      <c r="U24" s="98">
        <v>0</v>
      </c>
      <c r="V24" s="99">
        <v>-523.55999999999995</v>
      </c>
      <c r="W24" s="98">
        <v>0.1</v>
      </c>
      <c r="X24" s="98">
        <v>5000</v>
      </c>
    </row>
    <row r="25" spans="1:24" x14ac:dyDescent="0.25">
      <c r="A25" s="132" t="s">
        <v>53</v>
      </c>
      <c r="B25" s="74" t="s">
        <v>158</v>
      </c>
      <c r="C25" s="74" t="s">
        <v>112</v>
      </c>
      <c r="D25" s="74" t="s">
        <v>113</v>
      </c>
      <c r="E25" s="98">
        <v>4000.05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4000.05</v>
      </c>
      <c r="M25" s="98">
        <v>0</v>
      </c>
      <c r="N25" s="98">
        <v>349.04</v>
      </c>
      <c r="O25" s="98">
        <v>349.04</v>
      </c>
      <c r="P25" s="98">
        <v>0</v>
      </c>
      <c r="Q25" s="98">
        <v>0</v>
      </c>
      <c r="R25" s="98">
        <v>0.05</v>
      </c>
      <c r="S25" s="98">
        <v>0</v>
      </c>
      <c r="T25" s="98">
        <v>0</v>
      </c>
      <c r="U25" s="98">
        <v>0</v>
      </c>
      <c r="V25" s="99">
        <v>-349.04</v>
      </c>
      <c r="W25" s="98">
        <v>0.05</v>
      </c>
      <c r="X25" s="98">
        <v>4000</v>
      </c>
    </row>
    <row r="26" spans="1:24" x14ac:dyDescent="0.25">
      <c r="A26" s="132" t="s">
        <v>54</v>
      </c>
      <c r="B26" s="74" t="s">
        <v>159</v>
      </c>
      <c r="C26" s="74" t="s">
        <v>114</v>
      </c>
      <c r="D26" s="74" t="s">
        <v>101</v>
      </c>
      <c r="E26" s="98">
        <v>2500.0500000000002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2500.0500000000002</v>
      </c>
      <c r="M26" s="98">
        <v>0</v>
      </c>
      <c r="N26" s="98">
        <v>167.97</v>
      </c>
      <c r="O26" s="98">
        <v>7.67</v>
      </c>
      <c r="P26" s="98">
        <v>0</v>
      </c>
      <c r="Q26" s="98">
        <v>0</v>
      </c>
      <c r="R26" s="98">
        <v>0.05</v>
      </c>
      <c r="S26" s="98">
        <v>0</v>
      </c>
      <c r="T26" s="98">
        <v>0</v>
      </c>
      <c r="U26" s="98">
        <v>0</v>
      </c>
      <c r="V26" s="99">
        <v>-7.67</v>
      </c>
      <c r="W26" s="98">
        <v>0.05</v>
      </c>
      <c r="X26" s="98">
        <v>2500</v>
      </c>
    </row>
    <row r="27" spans="1:24" x14ac:dyDescent="0.25">
      <c r="A27" s="132" t="s">
        <v>55</v>
      </c>
      <c r="B27" s="74" t="s">
        <v>162</v>
      </c>
      <c r="C27" s="74" t="s">
        <v>89</v>
      </c>
      <c r="D27" s="74" t="s">
        <v>90</v>
      </c>
      <c r="E27" s="98">
        <v>3499.95</v>
      </c>
      <c r="F27" s="98">
        <v>500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3999.95</v>
      </c>
      <c r="M27" s="98">
        <v>0</v>
      </c>
      <c r="N27" s="98">
        <v>349.02</v>
      </c>
      <c r="O27" s="98">
        <v>349.02</v>
      </c>
      <c r="P27" s="98">
        <v>0</v>
      </c>
      <c r="Q27" s="98">
        <v>0</v>
      </c>
      <c r="R27" s="99">
        <v>-0.05</v>
      </c>
      <c r="S27" s="98">
        <v>0</v>
      </c>
      <c r="T27" s="98">
        <v>0</v>
      </c>
      <c r="U27" s="98">
        <v>0</v>
      </c>
      <c r="V27" s="99">
        <v>-349.02</v>
      </c>
      <c r="W27" s="98">
        <v>-0.05</v>
      </c>
      <c r="X27" s="98">
        <v>4000</v>
      </c>
    </row>
    <row r="28" spans="1:24" x14ac:dyDescent="0.25">
      <c r="A28" s="132" t="s">
        <v>57</v>
      </c>
      <c r="B28" s="74" t="s">
        <v>163</v>
      </c>
      <c r="C28" s="74" t="s">
        <v>115</v>
      </c>
      <c r="D28" s="74" t="s">
        <v>89</v>
      </c>
      <c r="E28" s="98">
        <v>3499.95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3499.95</v>
      </c>
      <c r="M28" s="98">
        <v>0</v>
      </c>
      <c r="N28" s="98">
        <v>276.75</v>
      </c>
      <c r="O28" s="98">
        <v>151.65</v>
      </c>
      <c r="P28" s="98">
        <v>0</v>
      </c>
      <c r="Q28" s="98">
        <v>0</v>
      </c>
      <c r="R28" s="98">
        <v>0.15</v>
      </c>
      <c r="S28" s="98">
        <v>0</v>
      </c>
      <c r="T28" s="98">
        <v>0</v>
      </c>
      <c r="U28" s="98">
        <v>0</v>
      </c>
      <c r="V28" s="99">
        <v>-151.65</v>
      </c>
      <c r="W28" s="98">
        <v>0.15</v>
      </c>
      <c r="X28" s="98">
        <v>3499.8</v>
      </c>
    </row>
    <row r="29" spans="1:24" x14ac:dyDescent="0.25">
      <c r="A29" s="132" t="s">
        <v>58</v>
      </c>
      <c r="B29" s="74" t="s">
        <v>165</v>
      </c>
      <c r="C29" s="74" t="s">
        <v>123</v>
      </c>
      <c r="D29" s="74" t="s">
        <v>93</v>
      </c>
      <c r="E29" s="98">
        <v>4000.05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4000.05</v>
      </c>
      <c r="M29" s="98">
        <v>0</v>
      </c>
      <c r="N29" s="98">
        <v>349.04</v>
      </c>
      <c r="O29" s="98">
        <v>349.04</v>
      </c>
      <c r="P29" s="98">
        <v>0</v>
      </c>
      <c r="Q29" s="98">
        <v>0</v>
      </c>
      <c r="R29" s="98">
        <v>0.05</v>
      </c>
      <c r="S29" s="98">
        <v>0</v>
      </c>
      <c r="T29" s="98">
        <v>0</v>
      </c>
      <c r="U29" s="98">
        <v>0</v>
      </c>
      <c r="V29" s="99">
        <v>-349.04</v>
      </c>
      <c r="W29" s="98">
        <v>0.05</v>
      </c>
      <c r="X29" s="98">
        <v>4000</v>
      </c>
    </row>
    <row r="30" spans="1:24" s="55" customFormat="1" x14ac:dyDescent="0.25">
      <c r="A30" s="133" t="s">
        <v>59</v>
      </c>
      <c r="B30" s="91" t="s">
        <v>166</v>
      </c>
      <c r="C30" s="91" t="s">
        <v>106</v>
      </c>
      <c r="D30" s="91" t="s">
        <v>90</v>
      </c>
      <c r="E30" s="102">
        <v>1999.95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1999.95</v>
      </c>
      <c r="M30" s="130">
        <v>-71.69</v>
      </c>
      <c r="N30" s="102">
        <v>117.03</v>
      </c>
      <c r="O30" s="102">
        <v>0</v>
      </c>
      <c r="P30" s="102">
        <v>0</v>
      </c>
      <c r="Q30" s="102">
        <v>0</v>
      </c>
      <c r="R30" s="102">
        <v>0.04</v>
      </c>
      <c r="S30" s="102">
        <v>0</v>
      </c>
      <c r="T30" s="102">
        <v>0</v>
      </c>
      <c r="U30" s="102">
        <v>0</v>
      </c>
      <c r="V30" s="102">
        <v>0</v>
      </c>
      <c r="W30" s="102">
        <v>-71.650000000000006</v>
      </c>
      <c r="X30" s="102">
        <v>2071.6</v>
      </c>
    </row>
    <row r="31" spans="1:24" x14ac:dyDescent="0.25">
      <c r="A31" s="132" t="s">
        <v>60</v>
      </c>
      <c r="B31" s="74" t="s">
        <v>167</v>
      </c>
      <c r="C31" s="74" t="s">
        <v>116</v>
      </c>
      <c r="D31" s="74" t="s">
        <v>117</v>
      </c>
      <c r="E31" s="98">
        <v>15000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15000</v>
      </c>
      <c r="M31" s="98">
        <v>0</v>
      </c>
      <c r="N31" s="98">
        <v>2759.37</v>
      </c>
      <c r="O31" s="98">
        <v>2759.37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9">
        <v>-2759.37</v>
      </c>
      <c r="W31" s="98">
        <v>0</v>
      </c>
      <c r="X31" s="98">
        <v>15000</v>
      </c>
    </row>
    <row r="32" spans="1:24" ht="15.75" thickBot="1" x14ac:dyDescent="0.3">
      <c r="A32" s="134" t="s">
        <v>61</v>
      </c>
      <c r="B32" s="87" t="s">
        <v>168</v>
      </c>
      <c r="C32" s="87" t="s">
        <v>118</v>
      </c>
      <c r="D32" s="87" t="s">
        <v>95</v>
      </c>
      <c r="E32" s="123">
        <v>2800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2800</v>
      </c>
      <c r="M32" s="123">
        <v>0</v>
      </c>
      <c r="N32" s="123">
        <v>200.6</v>
      </c>
      <c r="O32" s="123">
        <v>55.22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4">
        <v>-55.22</v>
      </c>
      <c r="W32" s="123">
        <v>0</v>
      </c>
      <c r="X32" s="123">
        <v>2800</v>
      </c>
    </row>
    <row r="33" spans="1:24" ht="15.75" thickBot="1" x14ac:dyDescent="0.3">
      <c r="A33" s="204" t="s">
        <v>199</v>
      </c>
      <c r="B33" s="205"/>
      <c r="C33" s="205"/>
      <c r="D33" s="206"/>
      <c r="E33" s="100">
        <v>112018</v>
      </c>
      <c r="F33" s="100">
        <v>2500</v>
      </c>
      <c r="G33" s="100">
        <v>484.35</v>
      </c>
      <c r="H33" s="100">
        <v>3703</v>
      </c>
      <c r="I33" s="100">
        <v>2108.64</v>
      </c>
      <c r="J33" s="100">
        <v>585</v>
      </c>
      <c r="K33" s="77">
        <f>SUM(K3:K32)</f>
        <v>0</v>
      </c>
      <c r="L33" s="138">
        <v>121398.99</v>
      </c>
      <c r="M33" s="138">
        <v>-215.06</v>
      </c>
      <c r="N33" s="138">
        <v>12085.27</v>
      </c>
      <c r="O33" s="138">
        <v>10191.629999999999</v>
      </c>
      <c r="P33" s="138">
        <v>242.18</v>
      </c>
      <c r="Q33" s="138">
        <v>8085</v>
      </c>
      <c r="R33" s="138">
        <v>-0.31</v>
      </c>
      <c r="S33" s="138">
        <v>1331.96</v>
      </c>
      <c r="T33" s="138">
        <v>726.52</v>
      </c>
      <c r="U33" s="138">
        <v>322.89999999999998</v>
      </c>
      <c r="V33" s="138">
        <v>-10191.629999999999</v>
      </c>
      <c r="W33" s="138">
        <v>10493.19</v>
      </c>
      <c r="X33" s="138">
        <v>110905.8</v>
      </c>
    </row>
    <row r="34" spans="1:24" ht="26.25" customHeight="1" thickBot="1" x14ac:dyDescent="0.3">
      <c r="A34" s="188" t="s">
        <v>198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 t="s">
        <v>198</v>
      </c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</row>
    <row r="35" spans="1:24" ht="27.75" thickBot="1" x14ac:dyDescent="0.3">
      <c r="A35" s="93" t="s">
        <v>0</v>
      </c>
      <c r="B35" s="94" t="s">
        <v>1</v>
      </c>
      <c r="C35" s="94" t="s">
        <v>79</v>
      </c>
      <c r="D35" s="94" t="s">
        <v>80</v>
      </c>
      <c r="E35" s="94" t="s">
        <v>2</v>
      </c>
      <c r="F35" s="94" t="s">
        <v>56</v>
      </c>
      <c r="G35" s="94" t="s">
        <v>3</v>
      </c>
      <c r="H35" s="94" t="s">
        <v>4</v>
      </c>
      <c r="I35" s="94" t="s">
        <v>5</v>
      </c>
      <c r="J35" s="94" t="s">
        <v>6</v>
      </c>
      <c r="K35" s="94" t="s">
        <v>62</v>
      </c>
      <c r="L35" s="95" t="s">
        <v>7</v>
      </c>
      <c r="M35" s="94" t="s">
        <v>8</v>
      </c>
      <c r="N35" s="94" t="s">
        <v>51</v>
      </c>
      <c r="O35" s="94" t="s">
        <v>9</v>
      </c>
      <c r="P35" s="94" t="s">
        <v>191</v>
      </c>
      <c r="Q35" s="94" t="s">
        <v>11</v>
      </c>
      <c r="R35" s="94" t="s">
        <v>180</v>
      </c>
      <c r="S35" s="94" t="s">
        <v>13</v>
      </c>
      <c r="T35" s="94" t="s">
        <v>14</v>
      </c>
      <c r="U35" s="94" t="s">
        <v>50</v>
      </c>
      <c r="V35" s="94" t="s">
        <v>17</v>
      </c>
      <c r="W35" s="95" t="s">
        <v>18</v>
      </c>
      <c r="X35" s="96" t="s">
        <v>19</v>
      </c>
    </row>
    <row r="36" spans="1:24" x14ac:dyDescent="0.25">
      <c r="A36" s="131" t="s">
        <v>20</v>
      </c>
      <c r="B36" s="112" t="s">
        <v>126</v>
      </c>
      <c r="C36" s="83" t="s">
        <v>81</v>
      </c>
      <c r="D36" s="83" t="s">
        <v>82</v>
      </c>
      <c r="E36" s="126">
        <v>4767.1499999999996</v>
      </c>
      <c r="F36" s="126">
        <v>0</v>
      </c>
      <c r="G36" s="126">
        <v>95.34</v>
      </c>
      <c r="H36" s="126">
        <v>529</v>
      </c>
      <c r="I36" s="126">
        <v>469.93</v>
      </c>
      <c r="J36" s="126">
        <v>0</v>
      </c>
      <c r="K36" s="126">
        <v>3337.01</v>
      </c>
      <c r="L36" s="126">
        <v>9198.43</v>
      </c>
      <c r="M36" s="126">
        <v>0</v>
      </c>
      <c r="N36" s="98">
        <v>0</v>
      </c>
      <c r="O36" s="126">
        <v>0</v>
      </c>
      <c r="P36" s="126">
        <v>47.67</v>
      </c>
      <c r="Q36" s="126">
        <v>1540</v>
      </c>
      <c r="R36" s="129">
        <v>-0.04</v>
      </c>
      <c r="S36" s="126">
        <v>262.19</v>
      </c>
      <c r="T36" s="126">
        <v>143.01</v>
      </c>
      <c r="U36" s="98">
        <v>0</v>
      </c>
      <c r="V36" s="84">
        <f>O36</f>
        <v>0</v>
      </c>
      <c r="W36" s="126">
        <v>1992.83</v>
      </c>
      <c r="X36" s="126">
        <v>7205.6</v>
      </c>
    </row>
    <row r="37" spans="1:24" x14ac:dyDescent="0.25">
      <c r="A37" s="132" t="s">
        <v>21</v>
      </c>
      <c r="B37" s="113" t="s">
        <v>127</v>
      </c>
      <c r="C37" s="74" t="s">
        <v>83</v>
      </c>
      <c r="D37" s="74" t="s">
        <v>82</v>
      </c>
      <c r="E37" s="98">
        <v>4407.1499999999996</v>
      </c>
      <c r="F37" s="98">
        <v>0</v>
      </c>
      <c r="G37" s="98">
        <v>88.14</v>
      </c>
      <c r="H37" s="98">
        <v>529</v>
      </c>
      <c r="I37" s="98">
        <v>379.09</v>
      </c>
      <c r="J37" s="98">
        <v>65</v>
      </c>
      <c r="K37" s="98">
        <v>3085.01</v>
      </c>
      <c r="L37" s="98">
        <v>8553.39</v>
      </c>
      <c r="M37" s="98">
        <v>0</v>
      </c>
      <c r="N37" s="98">
        <v>0</v>
      </c>
      <c r="O37" s="98">
        <v>620.78</v>
      </c>
      <c r="P37" s="98">
        <v>44.07</v>
      </c>
      <c r="Q37" s="98">
        <v>850</v>
      </c>
      <c r="R37" s="98">
        <v>0.12</v>
      </c>
      <c r="S37" s="98">
        <v>242.39</v>
      </c>
      <c r="T37" s="98">
        <v>132.21</v>
      </c>
      <c r="U37" s="98">
        <v>0</v>
      </c>
      <c r="V37" s="75">
        <v>-620.78</v>
      </c>
      <c r="W37" s="98">
        <v>1268.79</v>
      </c>
      <c r="X37" s="98">
        <v>7284.6</v>
      </c>
    </row>
    <row r="38" spans="1:24" x14ac:dyDescent="0.25">
      <c r="A38" s="132" t="s">
        <v>22</v>
      </c>
      <c r="B38" s="113" t="s">
        <v>128</v>
      </c>
      <c r="C38" s="74" t="s">
        <v>84</v>
      </c>
      <c r="D38" s="74" t="s">
        <v>82</v>
      </c>
      <c r="E38" s="98">
        <v>3047.7</v>
      </c>
      <c r="F38" s="98">
        <v>0</v>
      </c>
      <c r="G38" s="98">
        <v>60.95</v>
      </c>
      <c r="H38" s="98">
        <v>529</v>
      </c>
      <c r="I38" s="98">
        <v>288.26</v>
      </c>
      <c r="J38" s="98">
        <v>0</v>
      </c>
      <c r="K38" s="98">
        <v>2133.39</v>
      </c>
      <c r="L38" s="98">
        <v>6059.3</v>
      </c>
      <c r="M38" s="98">
        <v>0</v>
      </c>
      <c r="N38" s="98">
        <v>0</v>
      </c>
      <c r="O38" s="98">
        <v>337.18</v>
      </c>
      <c r="P38" s="98">
        <v>30.48</v>
      </c>
      <c r="Q38" s="98">
        <v>1255</v>
      </c>
      <c r="R38" s="98">
        <v>0.17</v>
      </c>
      <c r="S38" s="98">
        <v>167.62</v>
      </c>
      <c r="T38" s="98">
        <v>91.43</v>
      </c>
      <c r="U38" s="98">
        <v>0</v>
      </c>
      <c r="V38" s="75">
        <v>-337.18</v>
      </c>
      <c r="W38" s="98">
        <v>1544.7</v>
      </c>
      <c r="X38" s="98">
        <v>4514.6000000000004</v>
      </c>
    </row>
    <row r="39" spans="1:24" x14ac:dyDescent="0.25">
      <c r="A39" s="132" t="s">
        <v>23</v>
      </c>
      <c r="B39" s="113" t="s">
        <v>129</v>
      </c>
      <c r="C39" s="74" t="s">
        <v>85</v>
      </c>
      <c r="D39" s="74" t="s">
        <v>86</v>
      </c>
      <c r="E39" s="98">
        <v>3173.4</v>
      </c>
      <c r="F39" s="98">
        <v>0</v>
      </c>
      <c r="G39" s="98">
        <v>63.47</v>
      </c>
      <c r="H39" s="98">
        <v>529</v>
      </c>
      <c r="I39" s="98">
        <v>288.26</v>
      </c>
      <c r="J39" s="98">
        <v>105</v>
      </c>
      <c r="K39" s="98">
        <v>2221.38</v>
      </c>
      <c r="L39" s="98">
        <v>6380.51</v>
      </c>
      <c r="M39" s="98">
        <v>0</v>
      </c>
      <c r="N39" s="98">
        <v>0</v>
      </c>
      <c r="O39" s="98">
        <v>374.49</v>
      </c>
      <c r="P39" s="98">
        <v>31.73</v>
      </c>
      <c r="Q39" s="98">
        <v>0</v>
      </c>
      <c r="R39" s="98">
        <v>0.04</v>
      </c>
      <c r="S39" s="98">
        <v>174.54</v>
      </c>
      <c r="T39" s="98">
        <v>95.2</v>
      </c>
      <c r="U39" s="98">
        <v>0</v>
      </c>
      <c r="V39" s="75">
        <v>-374.49</v>
      </c>
      <c r="W39" s="98">
        <v>301.51</v>
      </c>
      <c r="X39" s="98">
        <v>6079</v>
      </c>
    </row>
    <row r="40" spans="1:24" x14ac:dyDescent="0.25">
      <c r="A40" s="132" t="s">
        <v>24</v>
      </c>
      <c r="B40" s="113" t="s">
        <v>130</v>
      </c>
      <c r="C40" s="74" t="s">
        <v>87</v>
      </c>
      <c r="D40" s="74" t="s">
        <v>86</v>
      </c>
      <c r="E40" s="98">
        <v>3589.5</v>
      </c>
      <c r="F40" s="98">
        <v>0</v>
      </c>
      <c r="G40" s="98">
        <v>71.790000000000006</v>
      </c>
      <c r="H40" s="98">
        <v>529</v>
      </c>
      <c r="I40" s="98">
        <v>288.26</v>
      </c>
      <c r="J40" s="98">
        <v>0</v>
      </c>
      <c r="K40" s="98">
        <v>2512.65</v>
      </c>
      <c r="L40" s="98">
        <v>6991.2</v>
      </c>
      <c r="M40" s="98">
        <v>0</v>
      </c>
      <c r="N40" s="98">
        <v>0</v>
      </c>
      <c r="O40" s="98">
        <v>430.1</v>
      </c>
      <c r="P40" s="98">
        <v>35.9</v>
      </c>
      <c r="Q40" s="98">
        <v>1210</v>
      </c>
      <c r="R40" s="99">
        <v>-0.01</v>
      </c>
      <c r="S40" s="98">
        <v>197.42</v>
      </c>
      <c r="T40" s="98">
        <v>107.69</v>
      </c>
      <c r="U40" s="98">
        <v>0</v>
      </c>
      <c r="V40" s="75">
        <v>-430.1</v>
      </c>
      <c r="W40" s="98">
        <v>1551</v>
      </c>
      <c r="X40" s="98">
        <v>5440.2</v>
      </c>
    </row>
    <row r="41" spans="1:24" x14ac:dyDescent="0.25">
      <c r="A41" s="132" t="s">
        <v>25</v>
      </c>
      <c r="B41" s="113" t="s">
        <v>131</v>
      </c>
      <c r="C41" s="74" t="s">
        <v>87</v>
      </c>
      <c r="D41" s="74" t="s">
        <v>86</v>
      </c>
      <c r="E41" s="98">
        <v>3070.8</v>
      </c>
      <c r="F41" s="98">
        <v>0</v>
      </c>
      <c r="G41" s="98">
        <v>61.42</v>
      </c>
      <c r="H41" s="98">
        <v>529</v>
      </c>
      <c r="I41" s="98">
        <v>197.42</v>
      </c>
      <c r="J41" s="98">
        <v>90</v>
      </c>
      <c r="K41" s="98">
        <v>1996.02</v>
      </c>
      <c r="L41" s="98">
        <v>5944.66</v>
      </c>
      <c r="M41" s="98">
        <v>0</v>
      </c>
      <c r="N41" s="98">
        <v>0</v>
      </c>
      <c r="O41" s="98">
        <v>340.81</v>
      </c>
      <c r="P41" s="98">
        <v>30.71</v>
      </c>
      <c r="Q41" s="98">
        <v>960</v>
      </c>
      <c r="R41" s="99">
        <v>-0.06</v>
      </c>
      <c r="S41" s="98">
        <v>168.89</v>
      </c>
      <c r="T41" s="98">
        <v>92.12</v>
      </c>
      <c r="U41" s="98">
        <v>0</v>
      </c>
      <c r="V41" s="75">
        <v>-340.81</v>
      </c>
      <c r="W41" s="98">
        <v>1251.6600000000001</v>
      </c>
      <c r="X41" s="98">
        <v>4693</v>
      </c>
    </row>
    <row r="42" spans="1:24" x14ac:dyDescent="0.25">
      <c r="A42" s="132" t="s">
        <v>26</v>
      </c>
      <c r="B42" s="113" t="s">
        <v>132</v>
      </c>
      <c r="C42" s="74" t="s">
        <v>120</v>
      </c>
      <c r="D42" s="74" t="s">
        <v>88</v>
      </c>
      <c r="E42" s="98">
        <v>2161.9499999999998</v>
      </c>
      <c r="F42" s="98">
        <v>0</v>
      </c>
      <c r="G42" s="98">
        <v>43.24</v>
      </c>
      <c r="H42" s="98">
        <v>529</v>
      </c>
      <c r="I42" s="98">
        <v>197.42</v>
      </c>
      <c r="J42" s="98">
        <v>325</v>
      </c>
      <c r="K42" s="98">
        <v>1405.27</v>
      </c>
      <c r="L42" s="98">
        <v>4661.88</v>
      </c>
      <c r="M42" s="98">
        <v>0</v>
      </c>
      <c r="N42" s="98">
        <v>0</v>
      </c>
      <c r="O42" s="98">
        <v>125.18</v>
      </c>
      <c r="P42" s="98">
        <v>21.62</v>
      </c>
      <c r="Q42" s="98">
        <v>0</v>
      </c>
      <c r="R42" s="98">
        <v>0.09</v>
      </c>
      <c r="S42" s="98">
        <v>118.91</v>
      </c>
      <c r="T42" s="98">
        <v>64.86</v>
      </c>
      <c r="U42" s="98">
        <v>0</v>
      </c>
      <c r="V42" s="75">
        <v>-125.18</v>
      </c>
      <c r="W42" s="98">
        <v>205.48</v>
      </c>
      <c r="X42" s="98">
        <v>4456.3999999999996</v>
      </c>
    </row>
    <row r="43" spans="1:24" x14ac:dyDescent="0.25">
      <c r="A43" s="132" t="s">
        <v>27</v>
      </c>
      <c r="B43" s="113" t="s">
        <v>133</v>
      </c>
      <c r="C43" s="74" t="s">
        <v>89</v>
      </c>
      <c r="D43" s="74" t="s">
        <v>90</v>
      </c>
      <c r="E43" s="98">
        <v>3499.95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2099.9699999999998</v>
      </c>
      <c r="L43" s="98">
        <v>5599.92</v>
      </c>
      <c r="M43" s="98">
        <v>0</v>
      </c>
      <c r="N43" s="98">
        <v>0</v>
      </c>
      <c r="O43" s="98">
        <v>151.65</v>
      </c>
      <c r="P43" s="98">
        <v>0</v>
      </c>
      <c r="Q43" s="98">
        <v>0</v>
      </c>
      <c r="R43" s="98">
        <v>0.12</v>
      </c>
      <c r="S43" s="98">
        <v>0</v>
      </c>
      <c r="T43" s="98">
        <v>0</v>
      </c>
      <c r="U43" s="98">
        <v>0</v>
      </c>
      <c r="V43" s="75">
        <v>-151.61000000000001</v>
      </c>
      <c r="W43" s="98">
        <v>0.12</v>
      </c>
      <c r="X43" s="98">
        <v>5599.8</v>
      </c>
    </row>
    <row r="44" spans="1:24" x14ac:dyDescent="0.25">
      <c r="A44" s="132" t="s">
        <v>28</v>
      </c>
      <c r="B44" s="113" t="s">
        <v>134</v>
      </c>
      <c r="C44" s="74" t="s">
        <v>91</v>
      </c>
      <c r="D44" s="74" t="s">
        <v>86</v>
      </c>
      <c r="E44" s="98">
        <v>3500.1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2100.06</v>
      </c>
      <c r="L44" s="98">
        <v>5600.16</v>
      </c>
      <c r="M44" s="98">
        <v>0</v>
      </c>
      <c r="N44" s="98">
        <v>0</v>
      </c>
      <c r="O44" s="98">
        <v>151.66999999999999</v>
      </c>
      <c r="P44" s="98">
        <v>0</v>
      </c>
      <c r="Q44" s="98">
        <v>0</v>
      </c>
      <c r="R44" s="99">
        <v>-0.04</v>
      </c>
      <c r="S44" s="98">
        <v>0</v>
      </c>
      <c r="T44" s="98">
        <v>0</v>
      </c>
      <c r="U44" s="98">
        <v>0</v>
      </c>
      <c r="V44" s="75">
        <v>-151.66999999999999</v>
      </c>
      <c r="W44" s="98">
        <v>-0.04</v>
      </c>
      <c r="X44" s="98">
        <v>5600.2</v>
      </c>
    </row>
    <row r="45" spans="1:24" x14ac:dyDescent="0.25">
      <c r="A45" s="132" t="s">
        <v>29</v>
      </c>
      <c r="B45" s="74" t="s">
        <v>135</v>
      </c>
      <c r="C45" s="74" t="s">
        <v>92</v>
      </c>
      <c r="D45" s="74" t="s">
        <v>93</v>
      </c>
      <c r="E45" s="98">
        <v>2500.0500000000002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1500.03</v>
      </c>
      <c r="L45" s="98">
        <v>4000.08</v>
      </c>
      <c r="M45" s="98">
        <v>0</v>
      </c>
      <c r="N45" s="98">
        <v>0</v>
      </c>
      <c r="O45" s="98">
        <v>7.67</v>
      </c>
      <c r="P45" s="98">
        <v>0</v>
      </c>
      <c r="Q45" s="98">
        <v>0</v>
      </c>
      <c r="R45" s="98">
        <v>0.08</v>
      </c>
      <c r="S45" s="98">
        <v>0</v>
      </c>
      <c r="T45" s="98">
        <v>0</v>
      </c>
      <c r="U45" s="98">
        <v>0</v>
      </c>
      <c r="V45" s="75">
        <v>-7.67</v>
      </c>
      <c r="W45" s="98">
        <v>0.08</v>
      </c>
      <c r="X45" s="98">
        <v>4000</v>
      </c>
    </row>
    <row r="46" spans="1:24" x14ac:dyDescent="0.25">
      <c r="A46" s="132" t="s">
        <v>34</v>
      </c>
      <c r="B46" s="74" t="s">
        <v>140</v>
      </c>
      <c r="C46" s="74" t="s">
        <v>100</v>
      </c>
      <c r="D46" s="74" t="s">
        <v>88</v>
      </c>
      <c r="E46" s="98">
        <v>2499.9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1236.21</v>
      </c>
      <c r="L46" s="98">
        <v>3736.11</v>
      </c>
      <c r="M46" s="98">
        <v>0</v>
      </c>
      <c r="N46" s="98">
        <v>0</v>
      </c>
      <c r="O46" s="98">
        <v>7.65</v>
      </c>
      <c r="P46" s="98">
        <v>0</v>
      </c>
      <c r="Q46" s="98">
        <v>450</v>
      </c>
      <c r="R46" s="98">
        <v>0.11</v>
      </c>
      <c r="S46" s="98">
        <v>0</v>
      </c>
      <c r="T46" s="98">
        <v>0</v>
      </c>
      <c r="U46" s="98">
        <v>0</v>
      </c>
      <c r="V46" s="75">
        <v>-7.65</v>
      </c>
      <c r="W46" s="98">
        <v>450.11</v>
      </c>
      <c r="X46" s="98">
        <v>3286</v>
      </c>
    </row>
    <row r="47" spans="1:24" x14ac:dyDescent="0.25">
      <c r="A47" s="132" t="s">
        <v>36</v>
      </c>
      <c r="B47" s="74" t="s">
        <v>142</v>
      </c>
      <c r="C47" s="74" t="s">
        <v>102</v>
      </c>
      <c r="D47" s="74" t="s">
        <v>103</v>
      </c>
      <c r="E47" s="98">
        <v>4000.05</v>
      </c>
      <c r="F47" s="98">
        <v>500</v>
      </c>
      <c r="G47" s="98">
        <v>0</v>
      </c>
      <c r="H47" s="98">
        <v>0</v>
      </c>
      <c r="I47" s="98">
        <v>0</v>
      </c>
      <c r="J47" s="98">
        <v>0</v>
      </c>
      <c r="K47" s="98">
        <v>1898.92</v>
      </c>
      <c r="L47" s="98">
        <v>6398.97</v>
      </c>
      <c r="M47" s="98">
        <v>0</v>
      </c>
      <c r="N47" s="98">
        <v>0</v>
      </c>
      <c r="O47" s="98">
        <v>433.95</v>
      </c>
      <c r="P47" s="98">
        <v>0</v>
      </c>
      <c r="Q47" s="98">
        <v>0</v>
      </c>
      <c r="R47" s="98">
        <v>0.17</v>
      </c>
      <c r="S47" s="98">
        <v>0</v>
      </c>
      <c r="T47" s="98">
        <v>0</v>
      </c>
      <c r="U47" s="98">
        <v>0</v>
      </c>
      <c r="V47" s="75">
        <v>-433.95</v>
      </c>
      <c r="W47" s="98">
        <v>0.17</v>
      </c>
      <c r="X47" s="98">
        <v>6398.8</v>
      </c>
    </row>
    <row r="48" spans="1:24" x14ac:dyDescent="0.25">
      <c r="A48" s="132" t="s">
        <v>37</v>
      </c>
      <c r="B48" s="74" t="s">
        <v>143</v>
      </c>
      <c r="C48" s="74" t="s">
        <v>121</v>
      </c>
      <c r="D48" s="74" t="s">
        <v>86</v>
      </c>
      <c r="E48" s="98">
        <v>4000.05</v>
      </c>
      <c r="F48" s="98">
        <v>500</v>
      </c>
      <c r="G48" s="98">
        <v>0</v>
      </c>
      <c r="H48" s="98">
        <v>0</v>
      </c>
      <c r="I48" s="98">
        <v>0</v>
      </c>
      <c r="J48" s="98">
        <v>0</v>
      </c>
      <c r="K48" s="98">
        <v>1898.92</v>
      </c>
      <c r="L48" s="98">
        <v>6398.97</v>
      </c>
      <c r="M48" s="98">
        <v>0</v>
      </c>
      <c r="N48" s="98">
        <v>0</v>
      </c>
      <c r="O48" s="98">
        <v>433.95</v>
      </c>
      <c r="P48" s="98">
        <v>0</v>
      </c>
      <c r="Q48" s="98">
        <v>0</v>
      </c>
      <c r="R48" s="99">
        <v>-0.03</v>
      </c>
      <c r="S48" s="98">
        <v>0</v>
      </c>
      <c r="T48" s="98">
        <v>0</v>
      </c>
      <c r="U48" s="98">
        <v>0</v>
      </c>
      <c r="V48" s="75">
        <v>-433.95</v>
      </c>
      <c r="W48" s="98">
        <v>-0.03</v>
      </c>
      <c r="X48" s="98">
        <v>6399</v>
      </c>
    </row>
    <row r="49" spans="1:24" x14ac:dyDescent="0.25">
      <c r="A49" s="132" t="s">
        <v>39</v>
      </c>
      <c r="B49" s="74" t="s">
        <v>145</v>
      </c>
      <c r="C49" s="74" t="s">
        <v>122</v>
      </c>
      <c r="D49" s="74" t="s">
        <v>104</v>
      </c>
      <c r="E49" s="98">
        <v>3000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1354.95</v>
      </c>
      <c r="L49" s="98">
        <v>4354.95</v>
      </c>
      <c r="M49" s="98">
        <v>0</v>
      </c>
      <c r="N49" s="98">
        <v>0</v>
      </c>
      <c r="O49" s="98">
        <v>76.98</v>
      </c>
      <c r="P49" s="98">
        <v>0</v>
      </c>
      <c r="Q49" s="98">
        <v>0</v>
      </c>
      <c r="R49" s="99">
        <v>-0.05</v>
      </c>
      <c r="S49" s="98">
        <v>0</v>
      </c>
      <c r="T49" s="98">
        <v>0</v>
      </c>
      <c r="U49" s="98">
        <v>0</v>
      </c>
      <c r="V49" s="75">
        <v>-76.98</v>
      </c>
      <c r="W49" s="98">
        <v>-0.05</v>
      </c>
      <c r="X49" s="98">
        <v>4355</v>
      </c>
    </row>
    <row r="50" spans="1:24" x14ac:dyDescent="0.25">
      <c r="A50" s="132" t="s">
        <v>40</v>
      </c>
      <c r="B50" s="74" t="s">
        <v>146</v>
      </c>
      <c r="C50" s="74" t="s">
        <v>105</v>
      </c>
      <c r="D50" s="74" t="s">
        <v>86</v>
      </c>
      <c r="E50" s="98">
        <v>4500</v>
      </c>
      <c r="F50" s="98">
        <v>500</v>
      </c>
      <c r="G50" s="98">
        <v>0</v>
      </c>
      <c r="H50" s="98">
        <v>0</v>
      </c>
      <c r="I50" s="98">
        <v>0</v>
      </c>
      <c r="J50" s="98">
        <v>0</v>
      </c>
      <c r="K50" s="98">
        <v>2032.42</v>
      </c>
      <c r="L50" s="98">
        <v>7032.42</v>
      </c>
      <c r="M50" s="98">
        <v>0</v>
      </c>
      <c r="N50" s="98">
        <v>0</v>
      </c>
      <c r="O50" s="98">
        <v>523.54</v>
      </c>
      <c r="P50" s="98">
        <v>0</v>
      </c>
      <c r="Q50" s="98">
        <v>2270</v>
      </c>
      <c r="R50" s="98">
        <v>0.02</v>
      </c>
      <c r="S50" s="98">
        <v>0</v>
      </c>
      <c r="T50" s="98">
        <v>0</v>
      </c>
      <c r="U50" s="98">
        <v>0</v>
      </c>
      <c r="V50" s="75">
        <f>-O50</f>
        <v>-523.54</v>
      </c>
      <c r="W50" s="98">
        <v>2270.02</v>
      </c>
      <c r="X50" s="98">
        <v>4762.3999999999996</v>
      </c>
    </row>
    <row r="51" spans="1:24" x14ac:dyDescent="0.25">
      <c r="A51" s="132" t="s">
        <v>41</v>
      </c>
      <c r="B51" s="74" t="s">
        <v>147</v>
      </c>
      <c r="C51" s="74" t="s">
        <v>106</v>
      </c>
      <c r="D51" s="74" t="s">
        <v>106</v>
      </c>
      <c r="E51" s="98">
        <v>2000.1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876.97</v>
      </c>
      <c r="L51" s="98">
        <v>2877.07</v>
      </c>
      <c r="M51" s="99">
        <v>-71.680000000000007</v>
      </c>
      <c r="N51" s="98">
        <v>0</v>
      </c>
      <c r="O51" s="98">
        <v>0</v>
      </c>
      <c r="P51" s="98">
        <v>0</v>
      </c>
      <c r="Q51" s="98">
        <v>0</v>
      </c>
      <c r="R51" s="98">
        <v>0.15</v>
      </c>
      <c r="S51" s="98">
        <v>0</v>
      </c>
      <c r="T51" s="98">
        <v>0</v>
      </c>
      <c r="U51" s="98">
        <v>0</v>
      </c>
      <c r="V51" s="75">
        <f>-O51</f>
        <v>0</v>
      </c>
      <c r="W51" s="98">
        <v>-71.53</v>
      </c>
      <c r="X51" s="98">
        <v>2948.6</v>
      </c>
    </row>
    <row r="52" spans="1:24" x14ac:dyDescent="0.25">
      <c r="A52" s="132" t="s">
        <v>42</v>
      </c>
      <c r="B52" s="74" t="s">
        <v>148</v>
      </c>
      <c r="C52" s="74" t="s">
        <v>123</v>
      </c>
      <c r="D52" s="74" t="s">
        <v>93</v>
      </c>
      <c r="E52" s="98">
        <v>4000.05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1753.87</v>
      </c>
      <c r="L52" s="98">
        <v>5753.92</v>
      </c>
      <c r="M52" s="98">
        <v>0</v>
      </c>
      <c r="N52" s="98">
        <v>0</v>
      </c>
      <c r="O52" s="98">
        <v>349.04</v>
      </c>
      <c r="P52" s="98">
        <v>0</v>
      </c>
      <c r="Q52" s="98">
        <v>0</v>
      </c>
      <c r="R52" s="98">
        <v>0.12</v>
      </c>
      <c r="S52" s="98">
        <v>0</v>
      </c>
      <c r="T52" s="98">
        <v>0</v>
      </c>
      <c r="U52" s="98">
        <v>0</v>
      </c>
      <c r="V52" s="75">
        <f>-O52</f>
        <v>-349.04</v>
      </c>
      <c r="W52" s="98">
        <v>0.12</v>
      </c>
      <c r="X52" s="98">
        <v>5753.8</v>
      </c>
    </row>
    <row r="53" spans="1:24" x14ac:dyDescent="0.25">
      <c r="A53" s="132" t="s">
        <v>43</v>
      </c>
      <c r="B53" s="74" t="s">
        <v>149</v>
      </c>
      <c r="C53" s="74" t="s">
        <v>107</v>
      </c>
      <c r="D53" s="74" t="s">
        <v>108</v>
      </c>
      <c r="E53" s="98">
        <v>2500.0500000000002</v>
      </c>
      <c r="F53" s="98">
        <v>500</v>
      </c>
      <c r="G53" s="98">
        <v>0</v>
      </c>
      <c r="H53" s="98">
        <v>0</v>
      </c>
      <c r="I53" s="98">
        <v>0</v>
      </c>
      <c r="J53" s="98">
        <v>0</v>
      </c>
      <c r="K53" s="98">
        <v>1054.97</v>
      </c>
      <c r="L53" s="98">
        <v>4055.02</v>
      </c>
      <c r="M53" s="98">
        <v>0</v>
      </c>
      <c r="N53" s="98">
        <v>0</v>
      </c>
      <c r="O53" s="98">
        <v>76.989999999999995</v>
      </c>
      <c r="P53" s="98">
        <v>0</v>
      </c>
      <c r="Q53" s="98">
        <v>0</v>
      </c>
      <c r="R53" s="98">
        <v>0.02</v>
      </c>
      <c r="S53" s="98">
        <v>0</v>
      </c>
      <c r="T53" s="98">
        <v>0</v>
      </c>
      <c r="U53" s="98">
        <v>0</v>
      </c>
      <c r="V53" s="75">
        <f>-O53</f>
        <v>-76.989999999999995</v>
      </c>
      <c r="W53" s="98">
        <v>0.02</v>
      </c>
      <c r="X53" s="98">
        <v>4055</v>
      </c>
    </row>
    <row r="54" spans="1:24" x14ac:dyDescent="0.25">
      <c r="A54" s="132" t="s">
        <v>44</v>
      </c>
      <c r="B54" s="74" t="s">
        <v>150</v>
      </c>
      <c r="C54" s="74" t="s">
        <v>109</v>
      </c>
      <c r="D54" s="74" t="s">
        <v>90</v>
      </c>
      <c r="E54" s="98">
        <v>1999.95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1099.97</v>
      </c>
      <c r="L54" s="98">
        <v>3099.92</v>
      </c>
      <c r="M54" s="99">
        <v>-71.69</v>
      </c>
      <c r="N54" s="98">
        <v>0</v>
      </c>
      <c r="O54" s="98">
        <v>0</v>
      </c>
      <c r="P54" s="98">
        <v>0</v>
      </c>
      <c r="Q54" s="98">
        <v>0</v>
      </c>
      <c r="R54" s="98">
        <v>0.01</v>
      </c>
      <c r="S54" s="98">
        <v>0</v>
      </c>
      <c r="T54" s="98">
        <v>0</v>
      </c>
      <c r="U54" s="98">
        <v>0</v>
      </c>
      <c r="V54" s="75">
        <f t="shared" ref="V54" si="0">O54</f>
        <v>0</v>
      </c>
      <c r="W54" s="98">
        <v>-71.680000000000007</v>
      </c>
      <c r="X54" s="98">
        <v>3171.6</v>
      </c>
    </row>
    <row r="55" spans="1:24" x14ac:dyDescent="0.25">
      <c r="A55" s="132" t="s">
        <v>45</v>
      </c>
      <c r="B55" s="74" t="s">
        <v>151</v>
      </c>
      <c r="C55" s="74" t="s">
        <v>110</v>
      </c>
      <c r="D55" s="74" t="s">
        <v>124</v>
      </c>
      <c r="E55" s="98">
        <v>4000.05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1991.23</v>
      </c>
      <c r="L55" s="98">
        <v>5991.28</v>
      </c>
      <c r="M55" s="98">
        <v>0</v>
      </c>
      <c r="N55" s="98">
        <v>0</v>
      </c>
      <c r="O55" s="98">
        <v>349.04</v>
      </c>
      <c r="P55" s="98">
        <v>0</v>
      </c>
      <c r="Q55" s="98">
        <v>0</v>
      </c>
      <c r="R55" s="99">
        <v>-0.12</v>
      </c>
      <c r="S55" s="98">
        <v>0</v>
      </c>
      <c r="T55" s="98">
        <v>0</v>
      </c>
      <c r="U55" s="98">
        <v>0</v>
      </c>
      <c r="V55" s="75">
        <f t="shared" ref="V55:V64" si="1">-O55</f>
        <v>-349.04</v>
      </c>
      <c r="W55" s="98">
        <v>-0.12</v>
      </c>
      <c r="X55" s="98">
        <v>5991.4</v>
      </c>
    </row>
    <row r="56" spans="1:24" x14ac:dyDescent="0.25">
      <c r="A56" s="132" t="s">
        <v>46</v>
      </c>
      <c r="B56" s="74" t="s">
        <v>152</v>
      </c>
      <c r="C56" s="74" t="s">
        <v>111</v>
      </c>
      <c r="D56" s="74" t="s">
        <v>86</v>
      </c>
      <c r="E56" s="98">
        <v>3499.95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2099.9699999999998</v>
      </c>
      <c r="L56" s="98">
        <v>5599.92</v>
      </c>
      <c r="M56" s="98">
        <v>0</v>
      </c>
      <c r="N56" s="98">
        <v>0</v>
      </c>
      <c r="O56" s="98">
        <v>151.65</v>
      </c>
      <c r="P56" s="98">
        <v>0</v>
      </c>
      <c r="Q56" s="98">
        <v>0</v>
      </c>
      <c r="R56" s="98">
        <v>0.12</v>
      </c>
      <c r="S56" s="98">
        <v>0</v>
      </c>
      <c r="T56" s="98">
        <v>0</v>
      </c>
      <c r="U56" s="98">
        <v>0</v>
      </c>
      <c r="V56" s="75">
        <f t="shared" si="1"/>
        <v>-151.65</v>
      </c>
      <c r="W56" s="98">
        <v>0.12</v>
      </c>
      <c r="X56" s="98">
        <v>5599.8</v>
      </c>
    </row>
    <row r="57" spans="1:24" x14ac:dyDescent="0.25">
      <c r="A57" s="132" t="s">
        <v>52</v>
      </c>
      <c r="B57" s="74" t="s">
        <v>157</v>
      </c>
      <c r="C57" s="74" t="s">
        <v>83</v>
      </c>
      <c r="D57" s="74" t="s">
        <v>124</v>
      </c>
      <c r="E57" s="98">
        <v>5000.1000000000004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2489.06</v>
      </c>
      <c r="L57" s="98">
        <v>7489.16</v>
      </c>
      <c r="M57" s="98">
        <v>0</v>
      </c>
      <c r="N57" s="98">
        <v>0</v>
      </c>
      <c r="O57" s="98">
        <v>523.55999999999995</v>
      </c>
      <c r="P57" s="98">
        <v>0</v>
      </c>
      <c r="Q57" s="98">
        <v>0</v>
      </c>
      <c r="R57" s="99">
        <v>-0.04</v>
      </c>
      <c r="S57" s="98">
        <v>0</v>
      </c>
      <c r="T57" s="98">
        <v>0</v>
      </c>
      <c r="U57" s="98">
        <v>0</v>
      </c>
      <c r="V57" s="75">
        <f t="shared" si="1"/>
        <v>-523.55999999999995</v>
      </c>
      <c r="W57" s="98">
        <v>-0.04</v>
      </c>
      <c r="X57" s="98">
        <v>7489.2</v>
      </c>
    </row>
    <row r="58" spans="1:24" x14ac:dyDescent="0.25">
      <c r="A58" s="132" t="s">
        <v>53</v>
      </c>
      <c r="B58" s="74" t="s">
        <v>158</v>
      </c>
      <c r="C58" s="74" t="s">
        <v>112</v>
      </c>
      <c r="D58" s="74" t="s">
        <v>113</v>
      </c>
      <c r="E58" s="98">
        <v>4000.05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1991.23</v>
      </c>
      <c r="L58" s="98">
        <v>5991.28</v>
      </c>
      <c r="M58" s="98">
        <v>0</v>
      </c>
      <c r="N58" s="98">
        <v>0</v>
      </c>
      <c r="O58" s="98">
        <v>349.04</v>
      </c>
      <c r="P58" s="98">
        <v>0</v>
      </c>
      <c r="Q58" s="98">
        <v>0</v>
      </c>
      <c r="R58" s="99">
        <v>-0.12</v>
      </c>
      <c r="S58" s="98">
        <v>0</v>
      </c>
      <c r="T58" s="98">
        <v>0</v>
      </c>
      <c r="U58" s="98">
        <v>0</v>
      </c>
      <c r="V58" s="75">
        <f t="shared" si="1"/>
        <v>-349.04</v>
      </c>
      <c r="W58" s="98">
        <v>-0.12</v>
      </c>
      <c r="X58" s="98">
        <v>5991.4</v>
      </c>
    </row>
    <row r="59" spans="1:24" x14ac:dyDescent="0.25">
      <c r="A59" s="132" t="s">
        <v>54</v>
      </c>
      <c r="B59" s="74" t="s">
        <v>159</v>
      </c>
      <c r="C59" s="74" t="s">
        <v>114</v>
      </c>
      <c r="D59" s="74" t="s">
        <v>101</v>
      </c>
      <c r="E59" s="98">
        <v>2500.0500000000002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1236.29</v>
      </c>
      <c r="L59" s="98">
        <v>3736.34</v>
      </c>
      <c r="M59" s="98">
        <v>0</v>
      </c>
      <c r="N59" s="98">
        <v>0</v>
      </c>
      <c r="O59" s="98">
        <v>7.67</v>
      </c>
      <c r="P59" s="98">
        <v>0</v>
      </c>
      <c r="Q59" s="98">
        <v>0</v>
      </c>
      <c r="R59" s="99">
        <v>-0.06</v>
      </c>
      <c r="S59" s="98">
        <v>0</v>
      </c>
      <c r="T59" s="98">
        <v>0</v>
      </c>
      <c r="U59" s="98">
        <v>0</v>
      </c>
      <c r="V59" s="75">
        <f t="shared" si="1"/>
        <v>-7.67</v>
      </c>
      <c r="W59" s="98">
        <v>-0.06</v>
      </c>
      <c r="X59" s="98">
        <v>3736.4</v>
      </c>
    </row>
    <row r="60" spans="1:24" x14ac:dyDescent="0.25">
      <c r="A60" s="132" t="s">
        <v>55</v>
      </c>
      <c r="B60" s="74" t="s">
        <v>162</v>
      </c>
      <c r="C60" s="74" t="s">
        <v>89</v>
      </c>
      <c r="D60" s="74" t="s">
        <v>90</v>
      </c>
      <c r="E60" s="98">
        <v>3499.95</v>
      </c>
      <c r="F60" s="98">
        <v>500</v>
      </c>
      <c r="G60" s="98">
        <v>0</v>
      </c>
      <c r="H60" s="98">
        <v>0</v>
      </c>
      <c r="I60" s="98">
        <v>0</v>
      </c>
      <c r="J60" s="98">
        <v>0</v>
      </c>
      <c r="K60" s="98">
        <v>1338.44</v>
      </c>
      <c r="L60" s="98">
        <v>5338.39</v>
      </c>
      <c r="M60" s="98">
        <v>0</v>
      </c>
      <c r="N60" s="98">
        <v>0</v>
      </c>
      <c r="O60" s="98">
        <v>349.02</v>
      </c>
      <c r="P60" s="98">
        <v>0</v>
      </c>
      <c r="Q60" s="98">
        <v>0</v>
      </c>
      <c r="R60" s="99">
        <v>-0.01</v>
      </c>
      <c r="S60" s="98">
        <v>0</v>
      </c>
      <c r="T60" s="98">
        <v>0</v>
      </c>
      <c r="U60" s="98">
        <v>0</v>
      </c>
      <c r="V60" s="75">
        <f t="shared" si="1"/>
        <v>-349.02</v>
      </c>
      <c r="W60" s="98">
        <v>-0.01</v>
      </c>
      <c r="X60" s="98">
        <v>5338.4</v>
      </c>
    </row>
    <row r="61" spans="1:24" x14ac:dyDescent="0.25">
      <c r="A61" s="132" t="s">
        <v>57</v>
      </c>
      <c r="B61" s="74" t="s">
        <v>163</v>
      </c>
      <c r="C61" s="74" t="s">
        <v>115</v>
      </c>
      <c r="D61" s="74" t="s">
        <v>89</v>
      </c>
      <c r="E61" s="98">
        <v>3499.95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1234.5999999999999</v>
      </c>
      <c r="L61" s="98">
        <v>4734.55</v>
      </c>
      <c r="M61" s="98">
        <v>0</v>
      </c>
      <c r="N61" s="98">
        <v>0</v>
      </c>
      <c r="O61" s="98">
        <v>151.65</v>
      </c>
      <c r="P61" s="98">
        <v>0</v>
      </c>
      <c r="Q61" s="98">
        <v>0</v>
      </c>
      <c r="R61" s="99">
        <v>-0.05</v>
      </c>
      <c r="S61" s="98">
        <v>0</v>
      </c>
      <c r="T61" s="98">
        <v>0</v>
      </c>
      <c r="U61" s="98">
        <v>0</v>
      </c>
      <c r="V61" s="75">
        <f t="shared" si="1"/>
        <v>-151.65</v>
      </c>
      <c r="W61" s="98">
        <v>-0.05</v>
      </c>
      <c r="X61" s="98">
        <v>4734.6000000000004</v>
      </c>
    </row>
    <row r="62" spans="1:24" x14ac:dyDescent="0.25">
      <c r="A62" s="132" t="s">
        <v>58</v>
      </c>
      <c r="B62" s="74" t="s">
        <v>165</v>
      </c>
      <c r="C62" s="74" t="s">
        <v>123</v>
      </c>
      <c r="D62" s="74" t="s">
        <v>93</v>
      </c>
      <c r="E62" s="98">
        <v>4000.05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1200.02</v>
      </c>
      <c r="L62" s="98">
        <v>5200.07</v>
      </c>
      <c r="M62" s="98">
        <v>0</v>
      </c>
      <c r="N62" s="98">
        <v>0</v>
      </c>
      <c r="O62" s="98">
        <v>349.04</v>
      </c>
      <c r="P62" s="98">
        <v>0</v>
      </c>
      <c r="Q62" s="98">
        <v>0</v>
      </c>
      <c r="R62" s="99">
        <v>-0.13</v>
      </c>
      <c r="S62" s="98">
        <v>0</v>
      </c>
      <c r="T62" s="98">
        <v>0</v>
      </c>
      <c r="U62" s="98">
        <v>0</v>
      </c>
      <c r="V62" s="75">
        <f t="shared" si="1"/>
        <v>-349.04</v>
      </c>
      <c r="W62" s="98">
        <v>-0.13</v>
      </c>
      <c r="X62" s="98">
        <v>5200.2</v>
      </c>
    </row>
    <row r="63" spans="1:24" x14ac:dyDescent="0.25">
      <c r="A63" s="132" t="s">
        <v>60</v>
      </c>
      <c r="B63" s="74" t="s">
        <v>167</v>
      </c>
      <c r="C63" s="74" t="s">
        <v>116</v>
      </c>
      <c r="D63" s="74" t="s">
        <v>117</v>
      </c>
      <c r="E63" s="98">
        <v>15000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2126.37</v>
      </c>
      <c r="L63" s="98">
        <v>17126.37</v>
      </c>
      <c r="M63" s="98">
        <v>0</v>
      </c>
      <c r="N63" s="98">
        <v>0</v>
      </c>
      <c r="O63" s="98">
        <v>2759.37</v>
      </c>
      <c r="P63" s="98">
        <v>0</v>
      </c>
      <c r="Q63" s="98">
        <v>2400</v>
      </c>
      <c r="R63" s="99">
        <v>-0.03</v>
      </c>
      <c r="S63" s="98">
        <v>0</v>
      </c>
      <c r="T63" s="98">
        <v>0</v>
      </c>
      <c r="U63" s="98">
        <v>0</v>
      </c>
      <c r="V63" s="75">
        <f t="shared" si="1"/>
        <v>-2759.37</v>
      </c>
      <c r="W63" s="98">
        <v>2399.9699999999998</v>
      </c>
      <c r="X63" s="98">
        <v>14726.4</v>
      </c>
    </row>
    <row r="64" spans="1:24" ht="15.75" thickBot="1" x14ac:dyDescent="0.3">
      <c r="A64" s="134" t="s">
        <v>61</v>
      </c>
      <c r="B64" s="87" t="s">
        <v>168</v>
      </c>
      <c r="C64" s="87" t="s">
        <v>118</v>
      </c>
      <c r="D64" s="87" t="s">
        <v>95</v>
      </c>
      <c r="E64" s="123">
        <v>3000</v>
      </c>
      <c r="F64" s="123">
        <v>0</v>
      </c>
      <c r="G64" s="123">
        <v>0</v>
      </c>
      <c r="H64" s="123">
        <v>0</v>
      </c>
      <c r="I64" s="123">
        <v>0</v>
      </c>
      <c r="J64" s="123">
        <v>0</v>
      </c>
      <c r="K64" s="123">
        <v>267.69</v>
      </c>
      <c r="L64" s="123">
        <v>3267.69</v>
      </c>
      <c r="M64" s="123">
        <v>0</v>
      </c>
      <c r="N64" s="98">
        <v>0</v>
      </c>
      <c r="O64" s="123">
        <v>76.98</v>
      </c>
      <c r="P64" s="123">
        <v>0</v>
      </c>
      <c r="Q64" s="123">
        <v>0</v>
      </c>
      <c r="R64" s="123">
        <v>0.09</v>
      </c>
      <c r="S64" s="123">
        <v>0</v>
      </c>
      <c r="T64" s="123">
        <v>0</v>
      </c>
      <c r="U64" s="98">
        <v>0</v>
      </c>
      <c r="V64" s="88">
        <f t="shared" si="1"/>
        <v>-76.98</v>
      </c>
      <c r="W64" s="123">
        <v>0.09</v>
      </c>
      <c r="X64" s="123">
        <v>3267.6</v>
      </c>
    </row>
    <row r="65" spans="1:24" ht="15.75" thickBot="1" x14ac:dyDescent="0.3">
      <c r="A65" s="204" t="s">
        <v>199</v>
      </c>
      <c r="B65" s="205"/>
      <c r="C65" s="205"/>
      <c r="D65" s="206"/>
      <c r="E65" s="100">
        <v>110218.05</v>
      </c>
      <c r="F65" s="100">
        <v>2500</v>
      </c>
      <c r="G65" s="100">
        <v>484.35</v>
      </c>
      <c r="H65" s="100">
        <v>3703</v>
      </c>
      <c r="I65" s="100">
        <v>2108.64</v>
      </c>
      <c r="J65" s="100">
        <v>585</v>
      </c>
      <c r="K65" s="100">
        <v>51572.89</v>
      </c>
      <c r="L65" s="138">
        <v>171171.93</v>
      </c>
      <c r="M65" s="138">
        <v>-143.37</v>
      </c>
      <c r="N65" s="139">
        <f>SUM(N36:N64)</f>
        <v>0</v>
      </c>
      <c r="O65" s="138">
        <v>9508.65</v>
      </c>
      <c r="P65" s="138">
        <v>242.18</v>
      </c>
      <c r="Q65" s="138">
        <v>10935</v>
      </c>
      <c r="R65" s="138">
        <v>0.64</v>
      </c>
      <c r="S65" s="138">
        <v>1331.96</v>
      </c>
      <c r="T65" s="138">
        <v>726.52</v>
      </c>
      <c r="U65" s="139">
        <f>SUM(U36:U64)</f>
        <v>0</v>
      </c>
      <c r="V65" s="139">
        <f>SUM(V36:V64)</f>
        <v>-9508.6099999999988</v>
      </c>
      <c r="W65" s="138">
        <v>13092.93</v>
      </c>
      <c r="X65" s="138">
        <v>158079</v>
      </c>
    </row>
    <row r="66" spans="1:24" ht="26.25" customHeight="1" thickBot="1" x14ac:dyDescent="0.3">
      <c r="A66" s="188" t="s">
        <v>174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 t="s">
        <v>174</v>
      </c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</row>
    <row r="67" spans="1:24" ht="22.5" customHeight="1" thickBot="1" x14ac:dyDescent="0.3">
      <c r="A67" s="93" t="s">
        <v>0</v>
      </c>
      <c r="B67" s="94" t="s">
        <v>1</v>
      </c>
      <c r="C67" s="94" t="s">
        <v>79</v>
      </c>
      <c r="D67" s="94" t="s">
        <v>80</v>
      </c>
      <c r="E67" s="94" t="s">
        <v>2</v>
      </c>
      <c r="F67" s="94" t="s">
        <v>56</v>
      </c>
      <c r="G67" s="94" t="s">
        <v>3</v>
      </c>
      <c r="H67" s="94" t="s">
        <v>4</v>
      </c>
      <c r="I67" s="94" t="s">
        <v>5</v>
      </c>
      <c r="J67" s="94" t="s">
        <v>6</v>
      </c>
      <c r="K67" s="94" t="s">
        <v>62</v>
      </c>
      <c r="L67" s="95" t="s">
        <v>7</v>
      </c>
      <c r="M67" s="94" t="s">
        <v>8</v>
      </c>
      <c r="N67" s="94" t="s">
        <v>51</v>
      </c>
      <c r="O67" s="94" t="s">
        <v>9</v>
      </c>
      <c r="P67" s="94" t="s">
        <v>191</v>
      </c>
      <c r="Q67" s="94" t="s">
        <v>11</v>
      </c>
      <c r="R67" s="94" t="s">
        <v>180</v>
      </c>
      <c r="S67" s="94" t="s">
        <v>13</v>
      </c>
      <c r="T67" s="94" t="s">
        <v>14</v>
      </c>
      <c r="U67" s="94" t="s">
        <v>50</v>
      </c>
      <c r="V67" s="94" t="s">
        <v>17</v>
      </c>
      <c r="W67" s="95" t="s">
        <v>18</v>
      </c>
      <c r="X67" s="96" t="s">
        <v>19</v>
      </c>
    </row>
    <row r="68" spans="1:24" x14ac:dyDescent="0.25">
      <c r="A68" s="131" t="s">
        <v>20</v>
      </c>
      <c r="B68" s="112" t="s">
        <v>126</v>
      </c>
      <c r="C68" s="83" t="s">
        <v>81</v>
      </c>
      <c r="D68" s="83" t="s">
        <v>82</v>
      </c>
      <c r="E68" s="84">
        <f t="shared" ref="E68:X68" si="2">E3+E36</f>
        <v>9534.2999999999993</v>
      </c>
      <c r="F68" s="84">
        <f t="shared" si="2"/>
        <v>0</v>
      </c>
      <c r="G68" s="84">
        <f t="shared" si="2"/>
        <v>190.68</v>
      </c>
      <c r="H68" s="84">
        <f t="shared" si="2"/>
        <v>1058</v>
      </c>
      <c r="I68" s="84">
        <f t="shared" si="2"/>
        <v>939.86</v>
      </c>
      <c r="J68" s="84">
        <f t="shared" si="2"/>
        <v>0</v>
      </c>
      <c r="K68" s="84">
        <f t="shared" si="2"/>
        <v>3337.01</v>
      </c>
      <c r="L68" s="84">
        <f t="shared" si="2"/>
        <v>15059.85</v>
      </c>
      <c r="M68" s="84">
        <f t="shared" si="2"/>
        <v>0</v>
      </c>
      <c r="N68" s="84">
        <f t="shared" si="2"/>
        <v>704.74</v>
      </c>
      <c r="O68" s="84">
        <f t="shared" si="2"/>
        <v>704.74</v>
      </c>
      <c r="P68" s="84">
        <f t="shared" si="2"/>
        <v>95.34</v>
      </c>
      <c r="Q68" s="84">
        <f t="shared" si="2"/>
        <v>3080</v>
      </c>
      <c r="R68" s="84">
        <f t="shared" si="2"/>
        <v>-0.05</v>
      </c>
      <c r="S68" s="84">
        <f t="shared" si="2"/>
        <v>524.38</v>
      </c>
      <c r="T68" s="84">
        <f t="shared" si="2"/>
        <v>286.02</v>
      </c>
      <c r="U68" s="84">
        <f t="shared" si="2"/>
        <v>63.56</v>
      </c>
      <c r="V68" s="84">
        <f t="shared" si="2"/>
        <v>-704.74</v>
      </c>
      <c r="W68" s="84">
        <f t="shared" si="2"/>
        <v>4049.25</v>
      </c>
      <c r="X68" s="84">
        <f t="shared" si="2"/>
        <v>11010.6</v>
      </c>
    </row>
    <row r="69" spans="1:24" x14ac:dyDescent="0.25">
      <c r="A69" s="132" t="s">
        <v>21</v>
      </c>
      <c r="B69" s="113" t="s">
        <v>127</v>
      </c>
      <c r="C69" s="74" t="s">
        <v>83</v>
      </c>
      <c r="D69" s="74" t="s">
        <v>82</v>
      </c>
      <c r="E69" s="75">
        <f t="shared" ref="E69:X69" si="3">E4+E37</f>
        <v>8814.2999999999993</v>
      </c>
      <c r="F69" s="75">
        <f t="shared" si="3"/>
        <v>0</v>
      </c>
      <c r="G69" s="75">
        <f t="shared" si="3"/>
        <v>176.28</v>
      </c>
      <c r="H69" s="75">
        <f t="shared" si="3"/>
        <v>1058</v>
      </c>
      <c r="I69" s="75">
        <f t="shared" si="3"/>
        <v>758.18</v>
      </c>
      <c r="J69" s="75">
        <f t="shared" si="3"/>
        <v>130</v>
      </c>
      <c r="K69" s="75">
        <f t="shared" si="3"/>
        <v>3085.01</v>
      </c>
      <c r="L69" s="75">
        <f t="shared" si="3"/>
        <v>14021.77</v>
      </c>
      <c r="M69" s="75">
        <f t="shared" si="3"/>
        <v>0</v>
      </c>
      <c r="N69" s="75">
        <f t="shared" si="3"/>
        <v>620.78</v>
      </c>
      <c r="O69" s="75">
        <f t="shared" si="3"/>
        <v>1241.56</v>
      </c>
      <c r="P69" s="75">
        <f t="shared" si="3"/>
        <v>88.14</v>
      </c>
      <c r="Q69" s="75">
        <f t="shared" si="3"/>
        <v>1700</v>
      </c>
      <c r="R69" s="75">
        <f t="shared" si="3"/>
        <v>6.9999999999999993E-2</v>
      </c>
      <c r="S69" s="75">
        <f t="shared" si="3"/>
        <v>484.78</v>
      </c>
      <c r="T69" s="75">
        <f t="shared" si="3"/>
        <v>264.42</v>
      </c>
      <c r="U69" s="75">
        <f t="shared" si="3"/>
        <v>58.76</v>
      </c>
      <c r="V69" s="75">
        <f t="shared" si="3"/>
        <v>-1241.56</v>
      </c>
      <c r="W69" s="75">
        <f t="shared" si="3"/>
        <v>2596.17</v>
      </c>
      <c r="X69" s="75">
        <f t="shared" si="3"/>
        <v>11425.6</v>
      </c>
    </row>
    <row r="70" spans="1:24" x14ac:dyDescent="0.25">
      <c r="A70" s="132" t="s">
        <v>22</v>
      </c>
      <c r="B70" s="113" t="s">
        <v>128</v>
      </c>
      <c r="C70" s="74" t="s">
        <v>84</v>
      </c>
      <c r="D70" s="74" t="s">
        <v>82</v>
      </c>
      <c r="E70" s="75">
        <f t="shared" ref="E70:X70" si="4">E5+E38</f>
        <v>6095.4</v>
      </c>
      <c r="F70" s="75">
        <f t="shared" si="4"/>
        <v>0</v>
      </c>
      <c r="G70" s="75">
        <f t="shared" si="4"/>
        <v>121.9</v>
      </c>
      <c r="H70" s="75">
        <f t="shared" si="4"/>
        <v>1058</v>
      </c>
      <c r="I70" s="75">
        <f t="shared" si="4"/>
        <v>576.52</v>
      </c>
      <c r="J70" s="75">
        <f t="shared" si="4"/>
        <v>0</v>
      </c>
      <c r="K70" s="75">
        <f t="shared" si="4"/>
        <v>2133.39</v>
      </c>
      <c r="L70" s="75">
        <f t="shared" si="4"/>
        <v>9985.2099999999991</v>
      </c>
      <c r="M70" s="75">
        <f t="shared" si="4"/>
        <v>0</v>
      </c>
      <c r="N70" s="75">
        <f t="shared" si="4"/>
        <v>337.18</v>
      </c>
      <c r="O70" s="75">
        <f t="shared" si="4"/>
        <v>674.36</v>
      </c>
      <c r="P70" s="75">
        <f t="shared" si="4"/>
        <v>60.96</v>
      </c>
      <c r="Q70" s="75">
        <f t="shared" si="4"/>
        <v>2510</v>
      </c>
      <c r="R70" s="75">
        <f t="shared" si="4"/>
        <v>0.11000000000000001</v>
      </c>
      <c r="S70" s="75">
        <f t="shared" si="4"/>
        <v>335.24</v>
      </c>
      <c r="T70" s="75">
        <f t="shared" si="4"/>
        <v>182.86</v>
      </c>
      <c r="U70" s="75">
        <f t="shared" si="4"/>
        <v>40.64</v>
      </c>
      <c r="V70" s="75">
        <f t="shared" si="4"/>
        <v>-674.36</v>
      </c>
      <c r="W70" s="75">
        <f t="shared" si="4"/>
        <v>3129.81</v>
      </c>
      <c r="X70" s="75">
        <f t="shared" si="4"/>
        <v>6855.4000000000005</v>
      </c>
    </row>
    <row r="71" spans="1:24" x14ac:dyDescent="0.25">
      <c r="A71" s="132" t="s">
        <v>23</v>
      </c>
      <c r="B71" s="113" t="s">
        <v>129</v>
      </c>
      <c r="C71" s="74" t="s">
        <v>85</v>
      </c>
      <c r="D71" s="74" t="s">
        <v>86</v>
      </c>
      <c r="E71" s="75">
        <f t="shared" ref="E71:X71" si="5">E6+E39</f>
        <v>6346.8</v>
      </c>
      <c r="F71" s="75">
        <f t="shared" si="5"/>
        <v>0</v>
      </c>
      <c r="G71" s="75">
        <f t="shared" si="5"/>
        <v>126.94</v>
      </c>
      <c r="H71" s="75">
        <f t="shared" si="5"/>
        <v>1058</v>
      </c>
      <c r="I71" s="75">
        <f t="shared" si="5"/>
        <v>576.52</v>
      </c>
      <c r="J71" s="75">
        <f t="shared" si="5"/>
        <v>210</v>
      </c>
      <c r="K71" s="75">
        <f t="shared" si="5"/>
        <v>2221.38</v>
      </c>
      <c r="L71" s="75">
        <f t="shared" si="5"/>
        <v>10539.64</v>
      </c>
      <c r="M71" s="75">
        <f t="shared" si="5"/>
        <v>0</v>
      </c>
      <c r="N71" s="75">
        <f t="shared" si="5"/>
        <v>374.49</v>
      </c>
      <c r="O71" s="75">
        <f t="shared" si="5"/>
        <v>748.98</v>
      </c>
      <c r="P71" s="75">
        <f t="shared" si="5"/>
        <v>63.46</v>
      </c>
      <c r="Q71" s="75">
        <f t="shared" si="5"/>
        <v>0</v>
      </c>
      <c r="R71" s="75">
        <f t="shared" si="5"/>
        <v>-1.0000000000000002E-2</v>
      </c>
      <c r="S71" s="75">
        <f t="shared" si="5"/>
        <v>349.08</v>
      </c>
      <c r="T71" s="75">
        <f t="shared" si="5"/>
        <v>190.4</v>
      </c>
      <c r="U71" s="75">
        <f t="shared" si="5"/>
        <v>42.31</v>
      </c>
      <c r="V71" s="75">
        <f t="shared" si="5"/>
        <v>-748.98</v>
      </c>
      <c r="W71" s="75">
        <f t="shared" si="5"/>
        <v>645.24</v>
      </c>
      <c r="X71" s="75">
        <f t="shared" si="5"/>
        <v>9894.4</v>
      </c>
    </row>
    <row r="72" spans="1:24" x14ac:dyDescent="0.25">
      <c r="A72" s="132" t="s">
        <v>24</v>
      </c>
      <c r="B72" s="113" t="s">
        <v>130</v>
      </c>
      <c r="C72" s="74" t="s">
        <v>87</v>
      </c>
      <c r="D72" s="74" t="s">
        <v>86</v>
      </c>
      <c r="E72" s="75">
        <f t="shared" ref="E72:X72" si="6">E7+E40</f>
        <v>7179</v>
      </c>
      <c r="F72" s="75">
        <f t="shared" si="6"/>
        <v>0</v>
      </c>
      <c r="G72" s="75">
        <f t="shared" si="6"/>
        <v>143.58000000000001</v>
      </c>
      <c r="H72" s="75">
        <f t="shared" si="6"/>
        <v>1058</v>
      </c>
      <c r="I72" s="75">
        <f t="shared" si="6"/>
        <v>576.52</v>
      </c>
      <c r="J72" s="75">
        <f t="shared" si="6"/>
        <v>0</v>
      </c>
      <c r="K72" s="75">
        <f t="shared" si="6"/>
        <v>2512.65</v>
      </c>
      <c r="L72" s="75">
        <f t="shared" si="6"/>
        <v>11469.75</v>
      </c>
      <c r="M72" s="75">
        <f t="shared" si="6"/>
        <v>0</v>
      </c>
      <c r="N72" s="75">
        <f t="shared" si="6"/>
        <v>430.1</v>
      </c>
      <c r="O72" s="75">
        <f t="shared" si="6"/>
        <v>860.2</v>
      </c>
      <c r="P72" s="75">
        <f t="shared" si="6"/>
        <v>71.8</v>
      </c>
      <c r="Q72" s="75">
        <f t="shared" si="6"/>
        <v>2420</v>
      </c>
      <c r="R72" s="75">
        <f t="shared" si="6"/>
        <v>-0.13</v>
      </c>
      <c r="S72" s="75">
        <f t="shared" si="6"/>
        <v>394.84</v>
      </c>
      <c r="T72" s="75">
        <f t="shared" si="6"/>
        <v>215.38</v>
      </c>
      <c r="U72" s="75">
        <f t="shared" si="6"/>
        <v>47.86</v>
      </c>
      <c r="V72" s="75">
        <f t="shared" si="6"/>
        <v>-860.2</v>
      </c>
      <c r="W72" s="75">
        <f t="shared" si="6"/>
        <v>3149.75</v>
      </c>
      <c r="X72" s="75">
        <f t="shared" si="6"/>
        <v>8320</v>
      </c>
    </row>
    <row r="73" spans="1:24" x14ac:dyDescent="0.25">
      <c r="A73" s="132" t="s">
        <v>25</v>
      </c>
      <c r="B73" s="113" t="s">
        <v>131</v>
      </c>
      <c r="C73" s="74" t="s">
        <v>87</v>
      </c>
      <c r="D73" s="74" t="s">
        <v>86</v>
      </c>
      <c r="E73" s="75">
        <f t="shared" ref="E73:X73" si="7">E8+E41</f>
        <v>6141.6</v>
      </c>
      <c r="F73" s="75">
        <f t="shared" si="7"/>
        <v>0</v>
      </c>
      <c r="G73" s="75">
        <f t="shared" si="7"/>
        <v>122.84</v>
      </c>
      <c r="H73" s="75">
        <f t="shared" si="7"/>
        <v>1058</v>
      </c>
      <c r="I73" s="75">
        <f t="shared" si="7"/>
        <v>394.84</v>
      </c>
      <c r="J73" s="75">
        <f t="shared" si="7"/>
        <v>180</v>
      </c>
      <c r="K73" s="75">
        <f t="shared" si="7"/>
        <v>1996.02</v>
      </c>
      <c r="L73" s="75">
        <f t="shared" si="7"/>
        <v>9893.2999999999993</v>
      </c>
      <c r="M73" s="75">
        <f t="shared" si="7"/>
        <v>0</v>
      </c>
      <c r="N73" s="75">
        <f t="shared" si="7"/>
        <v>340.81</v>
      </c>
      <c r="O73" s="75">
        <f t="shared" si="7"/>
        <v>681.62</v>
      </c>
      <c r="P73" s="75">
        <f t="shared" si="7"/>
        <v>61.42</v>
      </c>
      <c r="Q73" s="75">
        <f t="shared" si="7"/>
        <v>1920</v>
      </c>
      <c r="R73" s="75">
        <f t="shared" si="7"/>
        <v>-0.08</v>
      </c>
      <c r="S73" s="75">
        <f t="shared" si="7"/>
        <v>337.78</v>
      </c>
      <c r="T73" s="75">
        <f t="shared" si="7"/>
        <v>184.24</v>
      </c>
      <c r="U73" s="75">
        <f t="shared" si="7"/>
        <v>40.94</v>
      </c>
      <c r="V73" s="75">
        <f t="shared" si="7"/>
        <v>-681.62</v>
      </c>
      <c r="W73" s="75">
        <f t="shared" si="7"/>
        <v>2544.3000000000002</v>
      </c>
      <c r="X73" s="75">
        <f t="shared" si="7"/>
        <v>7349</v>
      </c>
    </row>
    <row r="74" spans="1:24" x14ac:dyDescent="0.25">
      <c r="A74" s="132" t="s">
        <v>26</v>
      </c>
      <c r="B74" s="113" t="s">
        <v>132</v>
      </c>
      <c r="C74" s="74" t="s">
        <v>120</v>
      </c>
      <c r="D74" s="74" t="s">
        <v>88</v>
      </c>
      <c r="E74" s="75">
        <f t="shared" ref="E74:X74" si="8">E9+E42</f>
        <v>4323.8999999999996</v>
      </c>
      <c r="F74" s="75">
        <f t="shared" si="8"/>
        <v>0</v>
      </c>
      <c r="G74" s="75">
        <f t="shared" si="8"/>
        <v>86.48</v>
      </c>
      <c r="H74" s="75">
        <f t="shared" si="8"/>
        <v>1058</v>
      </c>
      <c r="I74" s="75">
        <f t="shared" si="8"/>
        <v>394.84</v>
      </c>
      <c r="J74" s="75">
        <f t="shared" si="8"/>
        <v>650</v>
      </c>
      <c r="K74" s="75">
        <f t="shared" si="8"/>
        <v>1405.27</v>
      </c>
      <c r="L74" s="75">
        <f t="shared" si="8"/>
        <v>7918.49</v>
      </c>
      <c r="M74" s="75">
        <f t="shared" si="8"/>
        <v>0</v>
      </c>
      <c r="N74" s="75">
        <f t="shared" si="8"/>
        <v>250.28</v>
      </c>
      <c r="O74" s="75">
        <f t="shared" si="8"/>
        <v>250.36</v>
      </c>
      <c r="P74" s="75">
        <f t="shared" si="8"/>
        <v>43.24</v>
      </c>
      <c r="Q74" s="75">
        <f t="shared" si="8"/>
        <v>0</v>
      </c>
      <c r="R74" s="75">
        <f t="shared" si="8"/>
        <v>0.08</v>
      </c>
      <c r="S74" s="75">
        <f t="shared" si="8"/>
        <v>237.82</v>
      </c>
      <c r="T74" s="75">
        <f t="shared" si="8"/>
        <v>129.72</v>
      </c>
      <c r="U74" s="75">
        <f t="shared" si="8"/>
        <v>28.83</v>
      </c>
      <c r="V74" s="75">
        <f t="shared" si="8"/>
        <v>-250.36</v>
      </c>
      <c r="W74" s="75">
        <f t="shared" si="8"/>
        <v>439.69</v>
      </c>
      <c r="X74" s="75">
        <f t="shared" si="8"/>
        <v>7478.7999999999993</v>
      </c>
    </row>
    <row r="75" spans="1:24" x14ac:dyDescent="0.25">
      <c r="A75" s="132" t="s">
        <v>27</v>
      </c>
      <c r="B75" s="113" t="s">
        <v>133</v>
      </c>
      <c r="C75" s="74" t="s">
        <v>89</v>
      </c>
      <c r="D75" s="74" t="s">
        <v>90</v>
      </c>
      <c r="E75" s="75">
        <f t="shared" ref="E75:X75" si="9">E10+E43</f>
        <v>6999.9</v>
      </c>
      <c r="F75" s="75">
        <f t="shared" si="9"/>
        <v>0</v>
      </c>
      <c r="G75" s="75">
        <f t="shared" si="9"/>
        <v>0</v>
      </c>
      <c r="H75" s="75">
        <f t="shared" si="9"/>
        <v>0</v>
      </c>
      <c r="I75" s="75">
        <f t="shared" si="9"/>
        <v>0</v>
      </c>
      <c r="J75" s="75">
        <f t="shared" si="9"/>
        <v>0</v>
      </c>
      <c r="K75" s="75">
        <f t="shared" si="9"/>
        <v>2099.9699999999998</v>
      </c>
      <c r="L75" s="75">
        <f t="shared" si="9"/>
        <v>9099.869999999999</v>
      </c>
      <c r="M75" s="75">
        <f t="shared" si="9"/>
        <v>0</v>
      </c>
      <c r="N75" s="75">
        <f t="shared" si="9"/>
        <v>276.75</v>
      </c>
      <c r="O75" s="75">
        <f t="shared" si="9"/>
        <v>303.3</v>
      </c>
      <c r="P75" s="75">
        <f t="shared" si="9"/>
        <v>0</v>
      </c>
      <c r="Q75" s="75">
        <f t="shared" si="9"/>
        <v>0</v>
      </c>
      <c r="R75" s="75">
        <f t="shared" si="9"/>
        <v>6.9999999999999993E-2</v>
      </c>
      <c r="S75" s="75">
        <f t="shared" si="9"/>
        <v>0</v>
      </c>
      <c r="T75" s="75">
        <f t="shared" si="9"/>
        <v>0</v>
      </c>
      <c r="U75" s="75">
        <f t="shared" si="9"/>
        <v>0</v>
      </c>
      <c r="V75" s="75">
        <f t="shared" si="9"/>
        <v>-303.26</v>
      </c>
      <c r="W75" s="75">
        <f t="shared" si="9"/>
        <v>6.9999999999999993E-2</v>
      </c>
      <c r="X75" s="75">
        <f t="shared" si="9"/>
        <v>9099.7999999999993</v>
      </c>
    </row>
    <row r="76" spans="1:24" x14ac:dyDescent="0.25">
      <c r="A76" s="132" t="s">
        <v>28</v>
      </c>
      <c r="B76" s="113" t="s">
        <v>134</v>
      </c>
      <c r="C76" s="74" t="s">
        <v>91</v>
      </c>
      <c r="D76" s="74" t="s">
        <v>86</v>
      </c>
      <c r="E76" s="75">
        <f t="shared" ref="E76:X76" si="10">E11+E44</f>
        <v>7000.2</v>
      </c>
      <c r="F76" s="75">
        <f t="shared" si="10"/>
        <v>0</v>
      </c>
      <c r="G76" s="75">
        <f t="shared" si="10"/>
        <v>0</v>
      </c>
      <c r="H76" s="75">
        <f t="shared" si="10"/>
        <v>0</v>
      </c>
      <c r="I76" s="75">
        <f t="shared" si="10"/>
        <v>0</v>
      </c>
      <c r="J76" s="75">
        <f t="shared" si="10"/>
        <v>0</v>
      </c>
      <c r="K76" s="75">
        <f t="shared" si="10"/>
        <v>2100.06</v>
      </c>
      <c r="L76" s="75">
        <f t="shared" si="10"/>
        <v>9100.26</v>
      </c>
      <c r="M76" s="75">
        <f t="shared" si="10"/>
        <v>0</v>
      </c>
      <c r="N76" s="75">
        <f t="shared" si="10"/>
        <v>276.77</v>
      </c>
      <c r="O76" s="75">
        <f t="shared" si="10"/>
        <v>303.33999999999997</v>
      </c>
      <c r="P76" s="75">
        <f t="shared" si="10"/>
        <v>0</v>
      </c>
      <c r="Q76" s="75">
        <f t="shared" si="10"/>
        <v>0</v>
      </c>
      <c r="R76" s="75">
        <f t="shared" si="10"/>
        <v>6.0000000000000005E-2</v>
      </c>
      <c r="S76" s="75">
        <f t="shared" si="10"/>
        <v>0</v>
      </c>
      <c r="T76" s="75">
        <f t="shared" si="10"/>
        <v>0</v>
      </c>
      <c r="U76" s="75">
        <f t="shared" si="10"/>
        <v>0</v>
      </c>
      <c r="V76" s="75">
        <f t="shared" si="10"/>
        <v>-303.33999999999997</v>
      </c>
      <c r="W76" s="75">
        <f t="shared" si="10"/>
        <v>6.0000000000000005E-2</v>
      </c>
      <c r="X76" s="75">
        <f t="shared" si="10"/>
        <v>9100.2000000000007</v>
      </c>
    </row>
    <row r="77" spans="1:24" x14ac:dyDescent="0.25">
      <c r="A77" s="132" t="s">
        <v>29</v>
      </c>
      <c r="B77" s="74" t="s">
        <v>135</v>
      </c>
      <c r="C77" s="74" t="s">
        <v>92</v>
      </c>
      <c r="D77" s="74" t="s">
        <v>93</v>
      </c>
      <c r="E77" s="75">
        <f t="shared" ref="E77:X77" si="11">E12+E45</f>
        <v>5000.1000000000004</v>
      </c>
      <c r="F77" s="75">
        <f t="shared" si="11"/>
        <v>0</v>
      </c>
      <c r="G77" s="75">
        <f t="shared" si="11"/>
        <v>0</v>
      </c>
      <c r="H77" s="75">
        <f t="shared" si="11"/>
        <v>0</v>
      </c>
      <c r="I77" s="75">
        <f t="shared" si="11"/>
        <v>0</v>
      </c>
      <c r="J77" s="75">
        <f t="shared" si="11"/>
        <v>0</v>
      </c>
      <c r="K77" s="75">
        <f t="shared" si="11"/>
        <v>1500.03</v>
      </c>
      <c r="L77" s="75">
        <f t="shared" si="11"/>
        <v>6500.13</v>
      </c>
      <c r="M77" s="75">
        <f t="shared" si="11"/>
        <v>0</v>
      </c>
      <c r="N77" s="75">
        <f t="shared" si="11"/>
        <v>167.97</v>
      </c>
      <c r="O77" s="75">
        <f t="shared" si="11"/>
        <v>15.34</v>
      </c>
      <c r="P77" s="75">
        <f t="shared" si="11"/>
        <v>0</v>
      </c>
      <c r="Q77" s="75">
        <f t="shared" si="11"/>
        <v>0</v>
      </c>
      <c r="R77" s="75">
        <f t="shared" si="11"/>
        <v>-6.9999999999999993E-2</v>
      </c>
      <c r="S77" s="75">
        <f t="shared" si="11"/>
        <v>0</v>
      </c>
      <c r="T77" s="75">
        <f t="shared" si="11"/>
        <v>0</v>
      </c>
      <c r="U77" s="75">
        <f t="shared" si="11"/>
        <v>0</v>
      </c>
      <c r="V77" s="75">
        <f t="shared" si="11"/>
        <v>-15.34</v>
      </c>
      <c r="W77" s="75">
        <f t="shared" si="11"/>
        <v>-6.9999999999999993E-2</v>
      </c>
      <c r="X77" s="75">
        <f t="shared" si="11"/>
        <v>6500.2</v>
      </c>
    </row>
    <row r="78" spans="1:24" x14ac:dyDescent="0.25">
      <c r="A78" s="132" t="s">
        <v>34</v>
      </c>
      <c r="B78" s="74" t="s">
        <v>140</v>
      </c>
      <c r="C78" s="74" t="s">
        <v>100</v>
      </c>
      <c r="D78" s="74" t="s">
        <v>88</v>
      </c>
      <c r="E78" s="75">
        <f t="shared" ref="E78:X78" si="12">E13+E46</f>
        <v>4999.8</v>
      </c>
      <c r="F78" s="75">
        <f t="shared" si="12"/>
        <v>0</v>
      </c>
      <c r="G78" s="75">
        <f t="shared" si="12"/>
        <v>0</v>
      </c>
      <c r="H78" s="75">
        <f t="shared" si="12"/>
        <v>0</v>
      </c>
      <c r="I78" s="75">
        <f t="shared" si="12"/>
        <v>0</v>
      </c>
      <c r="J78" s="75">
        <f t="shared" si="12"/>
        <v>0</v>
      </c>
      <c r="K78" s="75">
        <f t="shared" si="12"/>
        <v>1236.21</v>
      </c>
      <c r="L78" s="75">
        <f t="shared" si="12"/>
        <v>6236.01</v>
      </c>
      <c r="M78" s="75">
        <f t="shared" si="12"/>
        <v>0</v>
      </c>
      <c r="N78" s="75">
        <f t="shared" si="12"/>
        <v>167.95</v>
      </c>
      <c r="O78" s="75">
        <f t="shared" si="12"/>
        <v>15.3</v>
      </c>
      <c r="P78" s="75">
        <f t="shared" si="12"/>
        <v>0</v>
      </c>
      <c r="Q78" s="75">
        <f t="shared" si="12"/>
        <v>450</v>
      </c>
      <c r="R78" s="75">
        <f t="shared" si="12"/>
        <v>9.999999999999995E-3</v>
      </c>
      <c r="S78" s="75">
        <f t="shared" si="12"/>
        <v>0</v>
      </c>
      <c r="T78" s="75">
        <f t="shared" si="12"/>
        <v>0</v>
      </c>
      <c r="U78" s="75">
        <f t="shared" si="12"/>
        <v>0</v>
      </c>
      <c r="V78" s="75">
        <f t="shared" si="12"/>
        <v>-15.3</v>
      </c>
      <c r="W78" s="75">
        <f t="shared" si="12"/>
        <v>450.01</v>
      </c>
      <c r="X78" s="75">
        <f t="shared" si="12"/>
        <v>5786</v>
      </c>
    </row>
    <row r="79" spans="1:24" x14ac:dyDescent="0.25">
      <c r="A79" s="132" t="s">
        <v>36</v>
      </c>
      <c r="B79" s="74" t="s">
        <v>142</v>
      </c>
      <c r="C79" s="74" t="s">
        <v>102</v>
      </c>
      <c r="D79" s="74" t="s">
        <v>103</v>
      </c>
      <c r="E79" s="75">
        <f t="shared" ref="E79:X79" si="13">E14+E47</f>
        <v>8000.1</v>
      </c>
      <c r="F79" s="75">
        <f t="shared" si="13"/>
        <v>1000</v>
      </c>
      <c r="G79" s="75">
        <f t="shared" si="13"/>
        <v>0</v>
      </c>
      <c r="H79" s="75">
        <f t="shared" si="13"/>
        <v>0</v>
      </c>
      <c r="I79" s="75">
        <f t="shared" si="13"/>
        <v>0</v>
      </c>
      <c r="J79" s="75">
        <f t="shared" si="13"/>
        <v>0</v>
      </c>
      <c r="K79" s="75">
        <f t="shared" si="13"/>
        <v>1898.92</v>
      </c>
      <c r="L79" s="75">
        <f t="shared" si="13"/>
        <v>10899.02</v>
      </c>
      <c r="M79" s="75">
        <f t="shared" si="13"/>
        <v>0</v>
      </c>
      <c r="N79" s="75">
        <f t="shared" si="13"/>
        <v>433.95</v>
      </c>
      <c r="O79" s="75">
        <f t="shared" si="13"/>
        <v>867.9</v>
      </c>
      <c r="P79" s="75">
        <f t="shared" si="13"/>
        <v>0</v>
      </c>
      <c r="Q79" s="75">
        <f t="shared" si="13"/>
        <v>0</v>
      </c>
      <c r="R79" s="75">
        <f t="shared" si="13"/>
        <v>2.0000000000000018E-2</v>
      </c>
      <c r="S79" s="75">
        <f t="shared" si="13"/>
        <v>0</v>
      </c>
      <c r="T79" s="75">
        <f t="shared" si="13"/>
        <v>0</v>
      </c>
      <c r="U79" s="75">
        <f t="shared" si="13"/>
        <v>0</v>
      </c>
      <c r="V79" s="75">
        <f t="shared" si="13"/>
        <v>-867.9</v>
      </c>
      <c r="W79" s="75">
        <f t="shared" si="13"/>
        <v>2.0000000000000018E-2</v>
      </c>
      <c r="X79" s="75">
        <f t="shared" si="13"/>
        <v>10899</v>
      </c>
    </row>
    <row r="80" spans="1:24" x14ac:dyDescent="0.25">
      <c r="A80" s="132" t="s">
        <v>37</v>
      </c>
      <c r="B80" s="74" t="s">
        <v>143</v>
      </c>
      <c r="C80" s="74" t="s">
        <v>121</v>
      </c>
      <c r="D80" s="74" t="s">
        <v>86</v>
      </c>
      <c r="E80" s="75">
        <f t="shared" ref="E80:X80" si="14">E15+E48</f>
        <v>8000.1</v>
      </c>
      <c r="F80" s="75">
        <f t="shared" si="14"/>
        <v>1000</v>
      </c>
      <c r="G80" s="75">
        <f t="shared" si="14"/>
        <v>0</v>
      </c>
      <c r="H80" s="75">
        <f t="shared" si="14"/>
        <v>0</v>
      </c>
      <c r="I80" s="75">
        <f t="shared" si="14"/>
        <v>0</v>
      </c>
      <c r="J80" s="75">
        <f t="shared" si="14"/>
        <v>0</v>
      </c>
      <c r="K80" s="75">
        <f t="shared" si="14"/>
        <v>1898.92</v>
      </c>
      <c r="L80" s="75">
        <f t="shared" si="14"/>
        <v>10899.02</v>
      </c>
      <c r="M80" s="75">
        <f t="shared" si="14"/>
        <v>0</v>
      </c>
      <c r="N80" s="75">
        <f t="shared" si="14"/>
        <v>433.95</v>
      </c>
      <c r="O80" s="75">
        <f t="shared" si="14"/>
        <v>867.9</v>
      </c>
      <c r="P80" s="75">
        <f t="shared" si="14"/>
        <v>0</v>
      </c>
      <c r="Q80" s="75">
        <f t="shared" si="14"/>
        <v>0</v>
      </c>
      <c r="R80" s="75">
        <f t="shared" si="14"/>
        <v>2.0000000000000004E-2</v>
      </c>
      <c r="S80" s="75">
        <f t="shared" si="14"/>
        <v>0</v>
      </c>
      <c r="T80" s="75">
        <f t="shared" si="14"/>
        <v>0</v>
      </c>
      <c r="U80" s="75">
        <f t="shared" si="14"/>
        <v>0</v>
      </c>
      <c r="V80" s="75">
        <f t="shared" si="14"/>
        <v>-867.9</v>
      </c>
      <c r="W80" s="75">
        <f t="shared" si="14"/>
        <v>2.0000000000000004E-2</v>
      </c>
      <c r="X80" s="75">
        <f t="shared" si="14"/>
        <v>10899</v>
      </c>
    </row>
    <row r="81" spans="1:24" x14ac:dyDescent="0.25">
      <c r="A81" s="132" t="s">
        <v>39</v>
      </c>
      <c r="B81" s="74" t="s">
        <v>145</v>
      </c>
      <c r="C81" s="74" t="s">
        <v>122</v>
      </c>
      <c r="D81" s="74" t="s">
        <v>104</v>
      </c>
      <c r="E81" s="75">
        <f t="shared" ref="E81:X81" si="15">E16+E49</f>
        <v>6000</v>
      </c>
      <c r="F81" s="75">
        <f t="shared" si="15"/>
        <v>0</v>
      </c>
      <c r="G81" s="75">
        <f t="shared" si="15"/>
        <v>0</v>
      </c>
      <c r="H81" s="75">
        <f t="shared" si="15"/>
        <v>0</v>
      </c>
      <c r="I81" s="75">
        <f t="shared" si="15"/>
        <v>0</v>
      </c>
      <c r="J81" s="75">
        <f t="shared" si="15"/>
        <v>0</v>
      </c>
      <c r="K81" s="75">
        <f t="shared" si="15"/>
        <v>1354.95</v>
      </c>
      <c r="L81" s="75">
        <f t="shared" si="15"/>
        <v>7354.95</v>
      </c>
      <c r="M81" s="75">
        <f t="shared" si="15"/>
        <v>0</v>
      </c>
      <c r="N81" s="75">
        <f t="shared" si="15"/>
        <v>222.36</v>
      </c>
      <c r="O81" s="75">
        <f t="shared" si="15"/>
        <v>153.96</v>
      </c>
      <c r="P81" s="75">
        <f t="shared" si="15"/>
        <v>0</v>
      </c>
      <c r="Q81" s="75">
        <f t="shared" si="15"/>
        <v>0</v>
      </c>
      <c r="R81" s="75">
        <f t="shared" si="15"/>
        <v>-0.05</v>
      </c>
      <c r="S81" s="75">
        <f t="shared" si="15"/>
        <v>0</v>
      </c>
      <c r="T81" s="75">
        <f t="shared" si="15"/>
        <v>0</v>
      </c>
      <c r="U81" s="75">
        <f t="shared" si="15"/>
        <v>0</v>
      </c>
      <c r="V81" s="75">
        <f t="shared" si="15"/>
        <v>-153.96</v>
      </c>
      <c r="W81" s="75">
        <f t="shared" si="15"/>
        <v>-0.05</v>
      </c>
      <c r="X81" s="75">
        <f t="shared" si="15"/>
        <v>7355</v>
      </c>
    </row>
    <row r="82" spans="1:24" x14ac:dyDescent="0.25">
      <c r="A82" s="132" t="s">
        <v>40</v>
      </c>
      <c r="B82" s="74" t="s">
        <v>146</v>
      </c>
      <c r="C82" s="74" t="s">
        <v>105</v>
      </c>
      <c r="D82" s="74" t="s">
        <v>86</v>
      </c>
      <c r="E82" s="75">
        <f t="shared" ref="E82:X82" si="16">E17+E50</f>
        <v>9000</v>
      </c>
      <c r="F82" s="75">
        <f t="shared" si="16"/>
        <v>1000</v>
      </c>
      <c r="G82" s="75">
        <f t="shared" si="16"/>
        <v>0</v>
      </c>
      <c r="H82" s="75">
        <f t="shared" si="16"/>
        <v>0</v>
      </c>
      <c r="I82" s="75">
        <f t="shared" si="16"/>
        <v>0</v>
      </c>
      <c r="J82" s="75">
        <f t="shared" si="16"/>
        <v>0</v>
      </c>
      <c r="K82" s="75">
        <f t="shared" si="16"/>
        <v>2032.42</v>
      </c>
      <c r="L82" s="75">
        <f t="shared" si="16"/>
        <v>12032.42</v>
      </c>
      <c r="M82" s="75">
        <f t="shared" si="16"/>
        <v>0</v>
      </c>
      <c r="N82" s="75">
        <f t="shared" si="16"/>
        <v>523.54</v>
      </c>
      <c r="O82" s="75">
        <f t="shared" si="16"/>
        <v>1047.08</v>
      </c>
      <c r="P82" s="75">
        <f t="shared" si="16"/>
        <v>0</v>
      </c>
      <c r="Q82" s="75">
        <f t="shared" si="16"/>
        <v>4540</v>
      </c>
      <c r="R82" s="75">
        <f t="shared" si="16"/>
        <v>0.02</v>
      </c>
      <c r="S82" s="75">
        <f t="shared" si="16"/>
        <v>0</v>
      </c>
      <c r="T82" s="75">
        <f t="shared" si="16"/>
        <v>0</v>
      </c>
      <c r="U82" s="75">
        <f t="shared" si="16"/>
        <v>0</v>
      </c>
      <c r="V82" s="75">
        <f t="shared" si="16"/>
        <v>-1047.08</v>
      </c>
      <c r="W82" s="75">
        <f t="shared" si="16"/>
        <v>4540.0200000000004</v>
      </c>
      <c r="X82" s="75">
        <f t="shared" si="16"/>
        <v>7492.4</v>
      </c>
    </row>
    <row r="83" spans="1:24" x14ac:dyDescent="0.25">
      <c r="A83" s="132" t="s">
        <v>41</v>
      </c>
      <c r="B83" s="74" t="s">
        <v>147</v>
      </c>
      <c r="C83" s="74" t="s">
        <v>106</v>
      </c>
      <c r="D83" s="74" t="s">
        <v>106</v>
      </c>
      <c r="E83" s="75">
        <f t="shared" ref="E83:X83" si="17">E18+E51</f>
        <v>4000.2</v>
      </c>
      <c r="F83" s="75">
        <f t="shared" si="17"/>
        <v>0</v>
      </c>
      <c r="G83" s="75">
        <f t="shared" si="17"/>
        <v>0</v>
      </c>
      <c r="H83" s="75">
        <f t="shared" si="17"/>
        <v>0</v>
      </c>
      <c r="I83" s="75">
        <f t="shared" si="17"/>
        <v>0</v>
      </c>
      <c r="J83" s="75">
        <f t="shared" si="17"/>
        <v>0</v>
      </c>
      <c r="K83" s="75">
        <f t="shared" si="17"/>
        <v>876.97</v>
      </c>
      <c r="L83" s="75">
        <f t="shared" si="17"/>
        <v>4877.17</v>
      </c>
      <c r="M83" s="75">
        <f t="shared" si="17"/>
        <v>-143.36000000000001</v>
      </c>
      <c r="N83" s="75">
        <f t="shared" si="17"/>
        <v>117.04</v>
      </c>
      <c r="O83" s="75">
        <f t="shared" si="17"/>
        <v>0</v>
      </c>
      <c r="P83" s="75">
        <f t="shared" si="17"/>
        <v>0</v>
      </c>
      <c r="Q83" s="75">
        <f t="shared" si="17"/>
        <v>0</v>
      </c>
      <c r="R83" s="75">
        <f t="shared" si="17"/>
        <v>0.13</v>
      </c>
      <c r="S83" s="75">
        <f t="shared" si="17"/>
        <v>0</v>
      </c>
      <c r="T83" s="75">
        <f t="shared" si="17"/>
        <v>0</v>
      </c>
      <c r="U83" s="75">
        <f t="shared" si="17"/>
        <v>0</v>
      </c>
      <c r="V83" s="75">
        <f t="shared" si="17"/>
        <v>0</v>
      </c>
      <c r="W83" s="75">
        <f t="shared" si="17"/>
        <v>-143.23000000000002</v>
      </c>
      <c r="X83" s="75">
        <f t="shared" si="17"/>
        <v>5020.3999999999996</v>
      </c>
    </row>
    <row r="84" spans="1:24" x14ac:dyDescent="0.25">
      <c r="A84" s="132" t="s">
        <v>42</v>
      </c>
      <c r="B84" s="74" t="s">
        <v>148</v>
      </c>
      <c r="C84" s="74" t="s">
        <v>123</v>
      </c>
      <c r="D84" s="74" t="s">
        <v>93</v>
      </c>
      <c r="E84" s="75">
        <f t="shared" ref="E84:X84" si="18">E19+E52</f>
        <v>8000.1</v>
      </c>
      <c r="F84" s="75">
        <f t="shared" si="18"/>
        <v>0</v>
      </c>
      <c r="G84" s="75">
        <f t="shared" si="18"/>
        <v>0</v>
      </c>
      <c r="H84" s="75">
        <f t="shared" si="18"/>
        <v>0</v>
      </c>
      <c r="I84" s="75">
        <f t="shared" si="18"/>
        <v>0</v>
      </c>
      <c r="J84" s="75">
        <f t="shared" si="18"/>
        <v>0</v>
      </c>
      <c r="K84" s="75">
        <f t="shared" si="18"/>
        <v>1753.87</v>
      </c>
      <c r="L84" s="75">
        <f t="shared" si="18"/>
        <v>9753.9700000000012</v>
      </c>
      <c r="M84" s="75">
        <f t="shared" si="18"/>
        <v>0</v>
      </c>
      <c r="N84" s="75">
        <f t="shared" si="18"/>
        <v>349.04</v>
      </c>
      <c r="O84" s="75">
        <f t="shared" si="18"/>
        <v>698.08</v>
      </c>
      <c r="P84" s="75">
        <f t="shared" si="18"/>
        <v>0</v>
      </c>
      <c r="Q84" s="75">
        <f t="shared" si="18"/>
        <v>0</v>
      </c>
      <c r="R84" s="75">
        <f t="shared" si="18"/>
        <v>-0.03</v>
      </c>
      <c r="S84" s="75">
        <f t="shared" si="18"/>
        <v>0</v>
      </c>
      <c r="T84" s="75">
        <f t="shared" si="18"/>
        <v>0</v>
      </c>
      <c r="U84" s="75">
        <f t="shared" si="18"/>
        <v>0</v>
      </c>
      <c r="V84" s="75">
        <f t="shared" si="18"/>
        <v>-698.08</v>
      </c>
      <c r="W84" s="75">
        <f t="shared" si="18"/>
        <v>-0.03</v>
      </c>
      <c r="X84" s="75">
        <f t="shared" si="18"/>
        <v>9754</v>
      </c>
    </row>
    <row r="85" spans="1:24" x14ac:dyDescent="0.25">
      <c r="A85" s="132" t="s">
        <v>43</v>
      </c>
      <c r="B85" s="74" t="s">
        <v>149</v>
      </c>
      <c r="C85" s="74" t="s">
        <v>107</v>
      </c>
      <c r="D85" s="74" t="s">
        <v>108</v>
      </c>
      <c r="E85" s="75">
        <f t="shared" ref="E85:X85" si="19">E20+E53</f>
        <v>5000.1000000000004</v>
      </c>
      <c r="F85" s="75">
        <f t="shared" si="19"/>
        <v>1000</v>
      </c>
      <c r="G85" s="75">
        <f t="shared" si="19"/>
        <v>0</v>
      </c>
      <c r="H85" s="75">
        <f t="shared" si="19"/>
        <v>0</v>
      </c>
      <c r="I85" s="75">
        <f t="shared" si="19"/>
        <v>0</v>
      </c>
      <c r="J85" s="75">
        <f t="shared" si="19"/>
        <v>0</v>
      </c>
      <c r="K85" s="75">
        <f t="shared" si="19"/>
        <v>1054.97</v>
      </c>
      <c r="L85" s="75">
        <f t="shared" si="19"/>
        <v>7055.07</v>
      </c>
      <c r="M85" s="75">
        <f t="shared" si="19"/>
        <v>0</v>
      </c>
      <c r="N85" s="75">
        <f t="shared" si="19"/>
        <v>222.37</v>
      </c>
      <c r="O85" s="75">
        <f t="shared" si="19"/>
        <v>153.97999999999999</v>
      </c>
      <c r="P85" s="75">
        <f t="shared" si="19"/>
        <v>0</v>
      </c>
      <c r="Q85" s="75">
        <f t="shared" si="19"/>
        <v>0</v>
      </c>
      <c r="R85" s="75">
        <f t="shared" si="19"/>
        <v>7.0000000000000007E-2</v>
      </c>
      <c r="S85" s="75">
        <f t="shared" si="19"/>
        <v>0</v>
      </c>
      <c r="T85" s="75">
        <f t="shared" si="19"/>
        <v>0</v>
      </c>
      <c r="U85" s="75">
        <f t="shared" si="19"/>
        <v>0</v>
      </c>
      <c r="V85" s="75">
        <f t="shared" si="19"/>
        <v>-153.97999999999999</v>
      </c>
      <c r="W85" s="75">
        <f t="shared" si="19"/>
        <v>7.0000000000000007E-2</v>
      </c>
      <c r="X85" s="75">
        <f t="shared" si="19"/>
        <v>7055</v>
      </c>
    </row>
    <row r="86" spans="1:24" x14ac:dyDescent="0.25">
      <c r="A86" s="132" t="s">
        <v>44</v>
      </c>
      <c r="B86" s="74" t="s">
        <v>150</v>
      </c>
      <c r="C86" s="74" t="s">
        <v>109</v>
      </c>
      <c r="D86" s="74" t="s">
        <v>90</v>
      </c>
      <c r="E86" s="75">
        <f t="shared" ref="E86:X86" si="20">E21+E54</f>
        <v>3999.9</v>
      </c>
      <c r="F86" s="75">
        <f t="shared" si="20"/>
        <v>0</v>
      </c>
      <c r="G86" s="75">
        <f t="shared" si="20"/>
        <v>0</v>
      </c>
      <c r="H86" s="75">
        <f t="shared" si="20"/>
        <v>0</v>
      </c>
      <c r="I86" s="75">
        <f t="shared" si="20"/>
        <v>0</v>
      </c>
      <c r="J86" s="75">
        <f t="shared" si="20"/>
        <v>0</v>
      </c>
      <c r="K86" s="75">
        <f t="shared" si="20"/>
        <v>1099.97</v>
      </c>
      <c r="L86" s="75">
        <f t="shared" si="20"/>
        <v>5099.87</v>
      </c>
      <c r="M86" s="75">
        <f t="shared" si="20"/>
        <v>-143.38</v>
      </c>
      <c r="N86" s="75">
        <f t="shared" si="20"/>
        <v>117.03</v>
      </c>
      <c r="O86" s="75">
        <f t="shared" si="20"/>
        <v>0</v>
      </c>
      <c r="P86" s="75">
        <f t="shared" si="20"/>
        <v>0</v>
      </c>
      <c r="Q86" s="75">
        <f t="shared" si="20"/>
        <v>0</v>
      </c>
      <c r="R86" s="75">
        <f t="shared" si="20"/>
        <v>0.05</v>
      </c>
      <c r="S86" s="75">
        <f t="shared" si="20"/>
        <v>0</v>
      </c>
      <c r="T86" s="75">
        <f t="shared" si="20"/>
        <v>0</v>
      </c>
      <c r="U86" s="75">
        <f t="shared" si="20"/>
        <v>0</v>
      </c>
      <c r="V86" s="75">
        <f t="shared" si="20"/>
        <v>0</v>
      </c>
      <c r="W86" s="75">
        <f t="shared" si="20"/>
        <v>-143.33000000000001</v>
      </c>
      <c r="X86" s="75">
        <f t="shared" si="20"/>
        <v>5243.2</v>
      </c>
    </row>
    <row r="87" spans="1:24" x14ac:dyDescent="0.25">
      <c r="A87" s="132" t="s">
        <v>45</v>
      </c>
      <c r="B87" s="74" t="s">
        <v>151</v>
      </c>
      <c r="C87" s="74" t="s">
        <v>110</v>
      </c>
      <c r="D87" s="74" t="s">
        <v>124</v>
      </c>
      <c r="E87" s="75">
        <f t="shared" ref="E87:X87" si="21">E22+E55</f>
        <v>8000.1</v>
      </c>
      <c r="F87" s="75">
        <f t="shared" si="21"/>
        <v>0</v>
      </c>
      <c r="G87" s="75">
        <f t="shared" si="21"/>
        <v>0</v>
      </c>
      <c r="H87" s="75">
        <f t="shared" si="21"/>
        <v>0</v>
      </c>
      <c r="I87" s="75">
        <f t="shared" si="21"/>
        <v>0</v>
      </c>
      <c r="J87" s="75">
        <f t="shared" si="21"/>
        <v>0</v>
      </c>
      <c r="K87" s="75">
        <f t="shared" si="21"/>
        <v>1991.23</v>
      </c>
      <c r="L87" s="75">
        <f t="shared" si="21"/>
        <v>9991.33</v>
      </c>
      <c r="M87" s="75">
        <f t="shared" si="21"/>
        <v>0</v>
      </c>
      <c r="N87" s="75">
        <f t="shared" si="21"/>
        <v>349.04</v>
      </c>
      <c r="O87" s="75">
        <f t="shared" si="21"/>
        <v>698.08</v>
      </c>
      <c r="P87" s="75">
        <f t="shared" si="21"/>
        <v>0</v>
      </c>
      <c r="Q87" s="75">
        <f t="shared" si="21"/>
        <v>0</v>
      </c>
      <c r="R87" s="75">
        <f t="shared" si="21"/>
        <v>-6.9999999999999993E-2</v>
      </c>
      <c r="S87" s="75">
        <f t="shared" si="21"/>
        <v>0</v>
      </c>
      <c r="T87" s="75">
        <f t="shared" si="21"/>
        <v>0</v>
      </c>
      <c r="U87" s="75">
        <f t="shared" si="21"/>
        <v>0</v>
      </c>
      <c r="V87" s="75">
        <f t="shared" si="21"/>
        <v>-698.08</v>
      </c>
      <c r="W87" s="75">
        <f t="shared" si="21"/>
        <v>-6.9999999999999993E-2</v>
      </c>
      <c r="X87" s="75">
        <f t="shared" si="21"/>
        <v>9991.4</v>
      </c>
    </row>
    <row r="88" spans="1:24" s="65" customFormat="1" x14ac:dyDescent="0.25">
      <c r="A88" s="136" t="s">
        <v>46</v>
      </c>
      <c r="B88" s="113" t="s">
        <v>152</v>
      </c>
      <c r="C88" s="113" t="s">
        <v>111</v>
      </c>
      <c r="D88" s="113" t="s">
        <v>86</v>
      </c>
      <c r="E88" s="75">
        <f t="shared" ref="E88:X88" si="22">E23+E56</f>
        <v>6999.9</v>
      </c>
      <c r="F88" s="75">
        <f t="shared" si="22"/>
        <v>0</v>
      </c>
      <c r="G88" s="75">
        <f t="shared" si="22"/>
        <v>0</v>
      </c>
      <c r="H88" s="75">
        <f t="shared" si="22"/>
        <v>0</v>
      </c>
      <c r="I88" s="75">
        <f t="shared" si="22"/>
        <v>0</v>
      </c>
      <c r="J88" s="75">
        <f t="shared" si="22"/>
        <v>0</v>
      </c>
      <c r="K88" s="75">
        <f t="shared" si="22"/>
        <v>2099.9699999999998</v>
      </c>
      <c r="L88" s="75">
        <f t="shared" si="22"/>
        <v>9099.869999999999</v>
      </c>
      <c r="M88" s="75">
        <f t="shared" si="22"/>
        <v>0</v>
      </c>
      <c r="N88" s="75">
        <f t="shared" si="22"/>
        <v>276.75</v>
      </c>
      <c r="O88" s="75">
        <f t="shared" si="22"/>
        <v>303.3</v>
      </c>
      <c r="P88" s="75">
        <f t="shared" si="22"/>
        <v>0</v>
      </c>
      <c r="Q88" s="75">
        <f t="shared" si="22"/>
        <v>0</v>
      </c>
      <c r="R88" s="75">
        <f t="shared" si="22"/>
        <v>6.9999999999999993E-2</v>
      </c>
      <c r="S88" s="75">
        <f t="shared" si="22"/>
        <v>0</v>
      </c>
      <c r="T88" s="75">
        <f t="shared" si="22"/>
        <v>0</v>
      </c>
      <c r="U88" s="75">
        <f t="shared" si="22"/>
        <v>0</v>
      </c>
      <c r="V88" s="75">
        <f t="shared" si="22"/>
        <v>-303.3</v>
      </c>
      <c r="W88" s="75">
        <f t="shared" si="22"/>
        <v>6.9999999999999993E-2</v>
      </c>
      <c r="X88" s="75">
        <f t="shared" si="22"/>
        <v>9099.7999999999993</v>
      </c>
    </row>
    <row r="89" spans="1:24" x14ac:dyDescent="0.25">
      <c r="A89" s="132" t="s">
        <v>52</v>
      </c>
      <c r="B89" s="74" t="s">
        <v>157</v>
      </c>
      <c r="C89" s="74" t="s">
        <v>83</v>
      </c>
      <c r="D89" s="74" t="s">
        <v>124</v>
      </c>
      <c r="E89" s="75">
        <f t="shared" ref="E89:X89" si="23">E24+E57</f>
        <v>10000.200000000001</v>
      </c>
      <c r="F89" s="75">
        <f t="shared" si="23"/>
        <v>0</v>
      </c>
      <c r="G89" s="75">
        <f t="shared" si="23"/>
        <v>0</v>
      </c>
      <c r="H89" s="75">
        <f t="shared" si="23"/>
        <v>0</v>
      </c>
      <c r="I89" s="75">
        <f t="shared" si="23"/>
        <v>0</v>
      </c>
      <c r="J89" s="75">
        <f t="shared" si="23"/>
        <v>0</v>
      </c>
      <c r="K89" s="75">
        <f t="shared" si="23"/>
        <v>2489.06</v>
      </c>
      <c r="L89" s="75">
        <f t="shared" si="23"/>
        <v>12489.26</v>
      </c>
      <c r="M89" s="75">
        <f t="shared" si="23"/>
        <v>0</v>
      </c>
      <c r="N89" s="75">
        <f t="shared" si="23"/>
        <v>523.55999999999995</v>
      </c>
      <c r="O89" s="75">
        <f t="shared" si="23"/>
        <v>1047.1199999999999</v>
      </c>
      <c r="P89" s="75">
        <f t="shared" si="23"/>
        <v>0</v>
      </c>
      <c r="Q89" s="75">
        <f t="shared" si="23"/>
        <v>0</v>
      </c>
      <c r="R89" s="75">
        <f t="shared" si="23"/>
        <v>6.0000000000000005E-2</v>
      </c>
      <c r="S89" s="75">
        <f t="shared" si="23"/>
        <v>0</v>
      </c>
      <c r="T89" s="75">
        <f t="shared" si="23"/>
        <v>0</v>
      </c>
      <c r="U89" s="75">
        <f t="shared" si="23"/>
        <v>0</v>
      </c>
      <c r="V89" s="75">
        <f t="shared" si="23"/>
        <v>-1047.1199999999999</v>
      </c>
      <c r="W89" s="75">
        <f t="shared" si="23"/>
        <v>6.0000000000000005E-2</v>
      </c>
      <c r="X89" s="75">
        <f t="shared" si="23"/>
        <v>12489.2</v>
      </c>
    </row>
    <row r="90" spans="1:24" x14ac:dyDescent="0.25">
      <c r="A90" s="132" t="s">
        <v>53</v>
      </c>
      <c r="B90" s="74" t="s">
        <v>158</v>
      </c>
      <c r="C90" s="74" t="s">
        <v>112</v>
      </c>
      <c r="D90" s="74" t="s">
        <v>113</v>
      </c>
      <c r="E90" s="75">
        <f t="shared" ref="E90:X90" si="24">E25+E58</f>
        <v>8000.1</v>
      </c>
      <c r="F90" s="75">
        <f t="shared" si="24"/>
        <v>0</v>
      </c>
      <c r="G90" s="75">
        <f t="shared" si="24"/>
        <v>0</v>
      </c>
      <c r="H90" s="75">
        <f t="shared" si="24"/>
        <v>0</v>
      </c>
      <c r="I90" s="75">
        <f t="shared" si="24"/>
        <v>0</v>
      </c>
      <c r="J90" s="75">
        <f t="shared" si="24"/>
        <v>0</v>
      </c>
      <c r="K90" s="75">
        <f t="shared" si="24"/>
        <v>1991.23</v>
      </c>
      <c r="L90" s="75">
        <f t="shared" si="24"/>
        <v>9991.33</v>
      </c>
      <c r="M90" s="75">
        <f t="shared" si="24"/>
        <v>0</v>
      </c>
      <c r="N90" s="75">
        <f t="shared" si="24"/>
        <v>349.04</v>
      </c>
      <c r="O90" s="75">
        <f t="shared" si="24"/>
        <v>698.08</v>
      </c>
      <c r="P90" s="75">
        <f t="shared" si="24"/>
        <v>0</v>
      </c>
      <c r="Q90" s="75">
        <f t="shared" si="24"/>
        <v>0</v>
      </c>
      <c r="R90" s="75">
        <f t="shared" si="24"/>
        <v>-6.9999999999999993E-2</v>
      </c>
      <c r="S90" s="75">
        <f t="shared" si="24"/>
        <v>0</v>
      </c>
      <c r="T90" s="75">
        <f t="shared" si="24"/>
        <v>0</v>
      </c>
      <c r="U90" s="75">
        <f t="shared" si="24"/>
        <v>0</v>
      </c>
      <c r="V90" s="75">
        <f t="shared" si="24"/>
        <v>-698.08</v>
      </c>
      <c r="W90" s="75">
        <f t="shared" si="24"/>
        <v>-6.9999999999999993E-2</v>
      </c>
      <c r="X90" s="75">
        <f t="shared" si="24"/>
        <v>9991.4</v>
      </c>
    </row>
    <row r="91" spans="1:24" x14ac:dyDescent="0.25">
      <c r="A91" s="132" t="s">
        <v>54</v>
      </c>
      <c r="B91" s="74" t="s">
        <v>159</v>
      </c>
      <c r="C91" s="74" t="s">
        <v>114</v>
      </c>
      <c r="D91" s="74" t="s">
        <v>101</v>
      </c>
      <c r="E91" s="75">
        <f t="shared" ref="E91:X91" si="25">E26+E59</f>
        <v>5000.1000000000004</v>
      </c>
      <c r="F91" s="75">
        <f t="shared" si="25"/>
        <v>0</v>
      </c>
      <c r="G91" s="75">
        <f t="shared" si="25"/>
        <v>0</v>
      </c>
      <c r="H91" s="75">
        <f t="shared" si="25"/>
        <v>0</v>
      </c>
      <c r="I91" s="75">
        <f t="shared" si="25"/>
        <v>0</v>
      </c>
      <c r="J91" s="75">
        <f t="shared" si="25"/>
        <v>0</v>
      </c>
      <c r="K91" s="75">
        <f t="shared" si="25"/>
        <v>1236.29</v>
      </c>
      <c r="L91" s="75">
        <f t="shared" si="25"/>
        <v>6236.39</v>
      </c>
      <c r="M91" s="75">
        <f t="shared" si="25"/>
        <v>0</v>
      </c>
      <c r="N91" s="75">
        <f t="shared" si="25"/>
        <v>167.97</v>
      </c>
      <c r="O91" s="75">
        <f t="shared" si="25"/>
        <v>15.34</v>
      </c>
      <c r="P91" s="75">
        <f t="shared" si="25"/>
        <v>0</v>
      </c>
      <c r="Q91" s="75">
        <f t="shared" si="25"/>
        <v>0</v>
      </c>
      <c r="R91" s="75">
        <f t="shared" si="25"/>
        <v>-9.999999999999995E-3</v>
      </c>
      <c r="S91" s="75">
        <f t="shared" si="25"/>
        <v>0</v>
      </c>
      <c r="T91" s="75">
        <f t="shared" si="25"/>
        <v>0</v>
      </c>
      <c r="U91" s="75">
        <f t="shared" si="25"/>
        <v>0</v>
      </c>
      <c r="V91" s="75">
        <f t="shared" si="25"/>
        <v>-15.34</v>
      </c>
      <c r="W91" s="75">
        <f t="shared" si="25"/>
        <v>-9.999999999999995E-3</v>
      </c>
      <c r="X91" s="75">
        <f t="shared" si="25"/>
        <v>6236.4</v>
      </c>
    </row>
    <row r="92" spans="1:24" x14ac:dyDescent="0.25">
      <c r="A92" s="132" t="s">
        <v>55</v>
      </c>
      <c r="B92" s="74" t="s">
        <v>162</v>
      </c>
      <c r="C92" s="74" t="s">
        <v>89</v>
      </c>
      <c r="D92" s="74" t="s">
        <v>90</v>
      </c>
      <c r="E92" s="75">
        <f t="shared" ref="E92:X92" si="26">E27+E60</f>
        <v>6999.9</v>
      </c>
      <c r="F92" s="75">
        <f t="shared" si="26"/>
        <v>1000</v>
      </c>
      <c r="G92" s="75">
        <f t="shared" si="26"/>
        <v>0</v>
      </c>
      <c r="H92" s="75">
        <f t="shared" si="26"/>
        <v>0</v>
      </c>
      <c r="I92" s="75">
        <f t="shared" si="26"/>
        <v>0</v>
      </c>
      <c r="J92" s="75">
        <f t="shared" si="26"/>
        <v>0</v>
      </c>
      <c r="K92" s="75">
        <f t="shared" si="26"/>
        <v>1338.44</v>
      </c>
      <c r="L92" s="75">
        <f t="shared" si="26"/>
        <v>9338.34</v>
      </c>
      <c r="M92" s="75">
        <f t="shared" si="26"/>
        <v>0</v>
      </c>
      <c r="N92" s="75">
        <f t="shared" si="26"/>
        <v>349.02</v>
      </c>
      <c r="O92" s="75">
        <f t="shared" si="26"/>
        <v>698.04</v>
      </c>
      <c r="P92" s="75">
        <f t="shared" si="26"/>
        <v>0</v>
      </c>
      <c r="Q92" s="75">
        <f t="shared" si="26"/>
        <v>0</v>
      </c>
      <c r="R92" s="75">
        <f t="shared" si="26"/>
        <v>-6.0000000000000005E-2</v>
      </c>
      <c r="S92" s="75">
        <f t="shared" si="26"/>
        <v>0</v>
      </c>
      <c r="T92" s="75">
        <f t="shared" si="26"/>
        <v>0</v>
      </c>
      <c r="U92" s="75">
        <f t="shared" si="26"/>
        <v>0</v>
      </c>
      <c r="V92" s="75">
        <f t="shared" si="26"/>
        <v>-698.04</v>
      </c>
      <c r="W92" s="75">
        <f t="shared" si="26"/>
        <v>-6.0000000000000005E-2</v>
      </c>
      <c r="X92" s="75">
        <f t="shared" si="26"/>
        <v>9338.4</v>
      </c>
    </row>
    <row r="93" spans="1:24" x14ac:dyDescent="0.25">
      <c r="A93" s="132" t="s">
        <v>57</v>
      </c>
      <c r="B93" s="74" t="s">
        <v>163</v>
      </c>
      <c r="C93" s="74" t="s">
        <v>115</v>
      </c>
      <c r="D93" s="74" t="s">
        <v>89</v>
      </c>
      <c r="E93" s="75">
        <f t="shared" ref="E93:X93" si="27">E28+E61</f>
        <v>6999.9</v>
      </c>
      <c r="F93" s="75">
        <f t="shared" si="27"/>
        <v>0</v>
      </c>
      <c r="G93" s="75">
        <f t="shared" si="27"/>
        <v>0</v>
      </c>
      <c r="H93" s="75">
        <f t="shared" si="27"/>
        <v>0</v>
      </c>
      <c r="I93" s="75">
        <f t="shared" si="27"/>
        <v>0</v>
      </c>
      <c r="J93" s="75">
        <f t="shared" si="27"/>
        <v>0</v>
      </c>
      <c r="K93" s="75">
        <f t="shared" si="27"/>
        <v>1234.5999999999999</v>
      </c>
      <c r="L93" s="75">
        <f t="shared" si="27"/>
        <v>8234.5</v>
      </c>
      <c r="M93" s="75">
        <f t="shared" si="27"/>
        <v>0</v>
      </c>
      <c r="N93" s="75">
        <f t="shared" si="27"/>
        <v>276.75</v>
      </c>
      <c r="O93" s="75">
        <f t="shared" si="27"/>
        <v>303.3</v>
      </c>
      <c r="P93" s="75">
        <f t="shared" si="27"/>
        <v>0</v>
      </c>
      <c r="Q93" s="75">
        <f t="shared" si="27"/>
        <v>0</v>
      </c>
      <c r="R93" s="75">
        <f t="shared" si="27"/>
        <v>9.9999999999999992E-2</v>
      </c>
      <c r="S93" s="75">
        <f t="shared" si="27"/>
        <v>0</v>
      </c>
      <c r="T93" s="75">
        <f t="shared" si="27"/>
        <v>0</v>
      </c>
      <c r="U93" s="75">
        <f t="shared" si="27"/>
        <v>0</v>
      </c>
      <c r="V93" s="75">
        <f t="shared" si="27"/>
        <v>-303.3</v>
      </c>
      <c r="W93" s="75">
        <f t="shared" si="27"/>
        <v>9.9999999999999992E-2</v>
      </c>
      <c r="X93" s="75">
        <f t="shared" si="27"/>
        <v>8234.4000000000015</v>
      </c>
    </row>
    <row r="94" spans="1:24" x14ac:dyDescent="0.25">
      <c r="A94" s="132" t="s">
        <v>58</v>
      </c>
      <c r="B94" s="74" t="s">
        <v>165</v>
      </c>
      <c r="C94" s="74" t="s">
        <v>123</v>
      </c>
      <c r="D94" s="74" t="s">
        <v>93</v>
      </c>
      <c r="E94" s="75">
        <f t="shared" ref="E94:X94" si="28">E29+E62</f>
        <v>8000.1</v>
      </c>
      <c r="F94" s="75">
        <f t="shared" si="28"/>
        <v>0</v>
      </c>
      <c r="G94" s="75">
        <f t="shared" si="28"/>
        <v>0</v>
      </c>
      <c r="H94" s="75">
        <f t="shared" si="28"/>
        <v>0</v>
      </c>
      <c r="I94" s="75">
        <f t="shared" si="28"/>
        <v>0</v>
      </c>
      <c r="J94" s="75">
        <f t="shared" si="28"/>
        <v>0</v>
      </c>
      <c r="K94" s="75">
        <f t="shared" si="28"/>
        <v>1200.02</v>
      </c>
      <c r="L94" s="75">
        <f t="shared" si="28"/>
        <v>9200.119999999999</v>
      </c>
      <c r="M94" s="75">
        <f t="shared" si="28"/>
        <v>0</v>
      </c>
      <c r="N94" s="75">
        <f t="shared" si="28"/>
        <v>349.04</v>
      </c>
      <c r="O94" s="75">
        <f t="shared" si="28"/>
        <v>698.08</v>
      </c>
      <c r="P94" s="75">
        <f t="shared" si="28"/>
        <v>0</v>
      </c>
      <c r="Q94" s="75">
        <f t="shared" si="28"/>
        <v>0</v>
      </c>
      <c r="R94" s="75">
        <f t="shared" si="28"/>
        <v>-0.08</v>
      </c>
      <c r="S94" s="75">
        <f t="shared" si="28"/>
        <v>0</v>
      </c>
      <c r="T94" s="75">
        <f t="shared" si="28"/>
        <v>0</v>
      </c>
      <c r="U94" s="75">
        <f t="shared" si="28"/>
        <v>0</v>
      </c>
      <c r="V94" s="75">
        <f t="shared" si="28"/>
        <v>-698.08</v>
      </c>
      <c r="W94" s="75">
        <f t="shared" si="28"/>
        <v>-0.08</v>
      </c>
      <c r="X94" s="75">
        <f t="shared" si="28"/>
        <v>9200.2000000000007</v>
      </c>
    </row>
    <row r="95" spans="1:24" s="55" customFormat="1" x14ac:dyDescent="0.25">
      <c r="A95" s="133" t="s">
        <v>59</v>
      </c>
      <c r="B95" s="91" t="s">
        <v>166</v>
      </c>
      <c r="C95" s="91" t="s">
        <v>106</v>
      </c>
      <c r="D95" s="91" t="s">
        <v>90</v>
      </c>
      <c r="E95" s="92">
        <f t="shared" ref="E95:X95" si="29">E30</f>
        <v>1999.95</v>
      </c>
      <c r="F95" s="92">
        <f t="shared" si="29"/>
        <v>0</v>
      </c>
      <c r="G95" s="92">
        <f t="shared" si="29"/>
        <v>0</v>
      </c>
      <c r="H95" s="92">
        <f t="shared" si="29"/>
        <v>0</v>
      </c>
      <c r="I95" s="92">
        <f t="shared" si="29"/>
        <v>0</v>
      </c>
      <c r="J95" s="92">
        <f t="shared" si="29"/>
        <v>0</v>
      </c>
      <c r="K95" s="92">
        <f t="shared" si="29"/>
        <v>0</v>
      </c>
      <c r="L95" s="92">
        <f t="shared" si="29"/>
        <v>1999.95</v>
      </c>
      <c r="M95" s="92">
        <f t="shared" si="29"/>
        <v>-71.69</v>
      </c>
      <c r="N95" s="92">
        <f t="shared" si="29"/>
        <v>117.03</v>
      </c>
      <c r="O95" s="92">
        <f t="shared" si="29"/>
        <v>0</v>
      </c>
      <c r="P95" s="92">
        <f t="shared" si="29"/>
        <v>0</v>
      </c>
      <c r="Q95" s="92">
        <f t="shared" si="29"/>
        <v>0</v>
      </c>
      <c r="R95" s="92">
        <f t="shared" si="29"/>
        <v>0.04</v>
      </c>
      <c r="S95" s="92">
        <f t="shared" si="29"/>
        <v>0</v>
      </c>
      <c r="T95" s="92">
        <f t="shared" si="29"/>
        <v>0</v>
      </c>
      <c r="U95" s="92">
        <f t="shared" si="29"/>
        <v>0</v>
      </c>
      <c r="V95" s="92">
        <f t="shared" si="29"/>
        <v>0</v>
      </c>
      <c r="W95" s="92">
        <f t="shared" si="29"/>
        <v>-71.650000000000006</v>
      </c>
      <c r="X95" s="92">
        <f t="shared" si="29"/>
        <v>2071.6</v>
      </c>
    </row>
    <row r="96" spans="1:24" x14ac:dyDescent="0.25">
      <c r="A96" s="132" t="s">
        <v>60</v>
      </c>
      <c r="B96" s="74" t="s">
        <v>167</v>
      </c>
      <c r="C96" s="74" t="s">
        <v>116</v>
      </c>
      <c r="D96" s="74" t="s">
        <v>117</v>
      </c>
      <c r="E96" s="75">
        <f t="shared" ref="E96:X96" si="30">E31+E63</f>
        <v>30000</v>
      </c>
      <c r="F96" s="75">
        <f t="shared" si="30"/>
        <v>0</v>
      </c>
      <c r="G96" s="75">
        <f t="shared" si="30"/>
        <v>0</v>
      </c>
      <c r="H96" s="75">
        <f t="shared" si="30"/>
        <v>0</v>
      </c>
      <c r="I96" s="75">
        <f t="shared" si="30"/>
        <v>0</v>
      </c>
      <c r="J96" s="75">
        <f t="shared" si="30"/>
        <v>0</v>
      </c>
      <c r="K96" s="75">
        <f t="shared" si="30"/>
        <v>2126.37</v>
      </c>
      <c r="L96" s="75">
        <f t="shared" si="30"/>
        <v>32126.37</v>
      </c>
      <c r="M96" s="75">
        <f t="shared" si="30"/>
        <v>0</v>
      </c>
      <c r="N96" s="75">
        <f t="shared" si="30"/>
        <v>2759.37</v>
      </c>
      <c r="O96" s="75">
        <f t="shared" si="30"/>
        <v>5518.74</v>
      </c>
      <c r="P96" s="75">
        <f t="shared" si="30"/>
        <v>0</v>
      </c>
      <c r="Q96" s="75">
        <f t="shared" si="30"/>
        <v>2400</v>
      </c>
      <c r="R96" s="75">
        <f t="shared" si="30"/>
        <v>-0.03</v>
      </c>
      <c r="S96" s="75">
        <f t="shared" si="30"/>
        <v>0</v>
      </c>
      <c r="T96" s="75">
        <f t="shared" si="30"/>
        <v>0</v>
      </c>
      <c r="U96" s="75">
        <f t="shared" si="30"/>
        <v>0</v>
      </c>
      <c r="V96" s="75">
        <f t="shared" si="30"/>
        <v>-5518.74</v>
      </c>
      <c r="W96" s="75">
        <f t="shared" si="30"/>
        <v>2399.9699999999998</v>
      </c>
      <c r="X96" s="75">
        <f t="shared" si="30"/>
        <v>29726.400000000001</v>
      </c>
    </row>
    <row r="97" spans="1:24" ht="15.75" thickBot="1" x14ac:dyDescent="0.3">
      <c r="A97" s="134" t="s">
        <v>61</v>
      </c>
      <c r="B97" s="87" t="s">
        <v>168</v>
      </c>
      <c r="C97" s="87" t="s">
        <v>118</v>
      </c>
      <c r="D97" s="87" t="s">
        <v>95</v>
      </c>
      <c r="E97" s="88">
        <f t="shared" ref="E97:X97" si="31">E32+E64</f>
        <v>5800</v>
      </c>
      <c r="F97" s="88">
        <f t="shared" si="31"/>
        <v>0</v>
      </c>
      <c r="G97" s="88">
        <f t="shared" si="31"/>
        <v>0</v>
      </c>
      <c r="H97" s="88">
        <f t="shared" si="31"/>
        <v>0</v>
      </c>
      <c r="I97" s="88">
        <f t="shared" si="31"/>
        <v>0</v>
      </c>
      <c r="J97" s="88">
        <f t="shared" si="31"/>
        <v>0</v>
      </c>
      <c r="K97" s="88">
        <f t="shared" si="31"/>
        <v>267.69</v>
      </c>
      <c r="L97" s="88">
        <f t="shared" si="31"/>
        <v>6067.6900000000005</v>
      </c>
      <c r="M97" s="88">
        <f t="shared" si="31"/>
        <v>0</v>
      </c>
      <c r="N97" s="88">
        <f t="shared" si="31"/>
        <v>200.6</v>
      </c>
      <c r="O97" s="88">
        <f t="shared" si="31"/>
        <v>132.19999999999999</v>
      </c>
      <c r="P97" s="88">
        <f t="shared" si="31"/>
        <v>0</v>
      </c>
      <c r="Q97" s="88">
        <f t="shared" si="31"/>
        <v>0</v>
      </c>
      <c r="R97" s="88">
        <f t="shared" si="31"/>
        <v>0.09</v>
      </c>
      <c r="S97" s="88">
        <f t="shared" si="31"/>
        <v>0</v>
      </c>
      <c r="T97" s="88">
        <f t="shared" si="31"/>
        <v>0</v>
      </c>
      <c r="U97" s="88">
        <f t="shared" si="31"/>
        <v>0</v>
      </c>
      <c r="V97" s="88">
        <f t="shared" si="31"/>
        <v>-132.19999999999999</v>
      </c>
      <c r="W97" s="88">
        <f t="shared" si="31"/>
        <v>0.09</v>
      </c>
      <c r="X97" s="88">
        <f t="shared" si="31"/>
        <v>6067.6</v>
      </c>
    </row>
    <row r="98" spans="1:24" ht="15.75" thickBot="1" x14ac:dyDescent="0.3">
      <c r="A98" s="204" t="s">
        <v>199</v>
      </c>
      <c r="B98" s="205"/>
      <c r="C98" s="205"/>
      <c r="D98" s="206"/>
      <c r="E98" s="77">
        <f t="shared" ref="E98:X98" si="32">E33+E65</f>
        <v>222236.05</v>
      </c>
      <c r="F98" s="77">
        <f t="shared" si="32"/>
        <v>5000</v>
      </c>
      <c r="G98" s="77">
        <f t="shared" si="32"/>
        <v>968.7</v>
      </c>
      <c r="H98" s="77">
        <f t="shared" si="32"/>
        <v>7406</v>
      </c>
      <c r="I98" s="77">
        <f t="shared" si="32"/>
        <v>4217.28</v>
      </c>
      <c r="J98" s="77">
        <f t="shared" si="32"/>
        <v>1170</v>
      </c>
      <c r="K98" s="77">
        <f t="shared" si="32"/>
        <v>51572.89</v>
      </c>
      <c r="L98" s="77">
        <f t="shared" si="32"/>
        <v>292570.92</v>
      </c>
      <c r="M98" s="77">
        <f t="shared" si="32"/>
        <v>-358.43</v>
      </c>
      <c r="N98" s="77">
        <f t="shared" si="32"/>
        <v>12085.27</v>
      </c>
      <c r="O98" s="77">
        <f t="shared" si="32"/>
        <v>19700.28</v>
      </c>
      <c r="P98" s="77">
        <f t="shared" si="32"/>
        <v>484.36</v>
      </c>
      <c r="Q98" s="77">
        <f t="shared" si="32"/>
        <v>19020</v>
      </c>
      <c r="R98" s="77">
        <f t="shared" si="32"/>
        <v>0.33</v>
      </c>
      <c r="S98" s="77">
        <f t="shared" si="32"/>
        <v>2663.92</v>
      </c>
      <c r="T98" s="77">
        <f t="shared" si="32"/>
        <v>1453.04</v>
      </c>
      <c r="U98" s="77">
        <f t="shared" si="32"/>
        <v>322.89999999999998</v>
      </c>
      <c r="V98" s="77">
        <f t="shared" si="32"/>
        <v>-19700.239999999998</v>
      </c>
      <c r="W98" s="77">
        <f t="shared" si="32"/>
        <v>23586.120000000003</v>
      </c>
      <c r="X98" s="77">
        <f t="shared" si="32"/>
        <v>268984.8</v>
      </c>
    </row>
    <row r="99" spans="1:24" x14ac:dyDescent="0.25">
      <c r="A99" s="135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</row>
    <row r="100" spans="1:24" x14ac:dyDescent="0.25">
      <c r="A100" s="135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</row>
  </sheetData>
  <mergeCells count="9">
    <mergeCell ref="A33:D33"/>
    <mergeCell ref="A65:D65"/>
    <mergeCell ref="A98:D98"/>
    <mergeCell ref="A1:K1"/>
    <mergeCell ref="L1:X1"/>
    <mergeCell ref="A34:K34"/>
    <mergeCell ref="L34:X34"/>
    <mergeCell ref="A66:K66"/>
    <mergeCell ref="L66:X66"/>
  </mergeCells>
  <pageMargins left="0.25" right="0.25" top="0.75" bottom="0.75" header="0.3" footer="0.3"/>
  <pageSetup paperSize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06"/>
  <sheetViews>
    <sheetView showGridLines="0" zoomScaleNormal="100" workbookViewId="0">
      <pane xSplit="2" ySplit="2" topLeftCell="E18" activePane="bottomRight" state="frozen"/>
      <selection pane="topRight" activeCell="C1" sqref="C1"/>
      <selection pane="bottomLeft" activeCell="A3" sqref="A3"/>
      <selection pane="bottomRight" activeCell="E36" sqref="E36:E46"/>
    </sheetView>
  </sheetViews>
  <sheetFormatPr baseColWidth="10" defaultRowHeight="15" x14ac:dyDescent="0.25"/>
  <cols>
    <col min="1" max="1" width="6.140625" style="137" customWidth="1"/>
    <col min="2" max="2" width="30.42578125" customWidth="1"/>
    <col min="3" max="3" width="33.140625" customWidth="1"/>
    <col min="4" max="4" width="20.28515625" customWidth="1"/>
    <col min="5" max="5" width="10.28515625" bestFit="1" customWidth="1"/>
    <col min="6" max="6" width="11.85546875" customWidth="1"/>
    <col min="7" max="7" width="10.5703125" customWidth="1"/>
    <col min="8" max="8" width="10" customWidth="1"/>
    <col min="9" max="9" width="9.140625" bestFit="1" customWidth="1"/>
    <col min="10" max="10" width="11.42578125" customWidth="1"/>
    <col min="11" max="11" width="7.7109375" bestFit="1" customWidth="1"/>
    <col min="12" max="12" width="12.7109375" customWidth="1"/>
    <col min="13" max="13" width="10" bestFit="1" customWidth="1"/>
    <col min="14" max="14" width="8.85546875" bestFit="1" customWidth="1"/>
    <col min="15" max="15" width="10.5703125" customWidth="1"/>
    <col min="16" max="16" width="13.85546875" bestFit="1" customWidth="1"/>
    <col min="18" max="18" width="11.42578125" bestFit="1" customWidth="1"/>
    <col min="19" max="19" width="11.85546875" bestFit="1" customWidth="1"/>
    <col min="20" max="20" width="9.5703125" bestFit="1" customWidth="1"/>
    <col min="21" max="21" width="12.140625" customWidth="1"/>
    <col min="22" max="22" width="12" customWidth="1"/>
    <col min="23" max="23" width="13.7109375" customWidth="1"/>
    <col min="24" max="24" width="10" bestFit="1" customWidth="1"/>
    <col min="25" max="25" width="4.42578125" customWidth="1"/>
  </cols>
  <sheetData>
    <row r="1" spans="1:27" ht="25.5" customHeight="1" thickBot="1" x14ac:dyDescent="0.3">
      <c r="A1" s="188" t="s">
        <v>200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 t="s">
        <v>200</v>
      </c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7" ht="23.25" customHeight="1" thickBot="1" x14ac:dyDescent="0.3">
      <c r="A2" s="93" t="s">
        <v>0</v>
      </c>
      <c r="B2" s="151" t="s">
        <v>1</v>
      </c>
      <c r="C2" s="151" t="s">
        <v>79</v>
      </c>
      <c r="D2" s="151" t="s">
        <v>80</v>
      </c>
      <c r="E2" s="94" t="s">
        <v>2</v>
      </c>
      <c r="F2" s="94" t="s">
        <v>56</v>
      </c>
      <c r="G2" s="94" t="s">
        <v>3</v>
      </c>
      <c r="H2" s="94" t="s">
        <v>66</v>
      </c>
      <c r="I2" s="94" t="s">
        <v>4</v>
      </c>
      <c r="J2" s="94" t="s">
        <v>5</v>
      </c>
      <c r="K2" s="94" t="s">
        <v>6</v>
      </c>
      <c r="L2" s="150" t="s">
        <v>7</v>
      </c>
      <c r="M2" s="94" t="s">
        <v>8</v>
      </c>
      <c r="N2" s="94" t="s">
        <v>9</v>
      </c>
      <c r="O2" s="94" t="s">
        <v>10</v>
      </c>
      <c r="P2" s="94" t="s">
        <v>11</v>
      </c>
      <c r="Q2" s="94" t="s">
        <v>67</v>
      </c>
      <c r="R2" s="94" t="s">
        <v>12</v>
      </c>
      <c r="S2" s="94" t="s">
        <v>13</v>
      </c>
      <c r="T2" s="94" t="s">
        <v>201</v>
      </c>
      <c r="U2" s="94" t="s">
        <v>203</v>
      </c>
      <c r="V2" s="94" t="s">
        <v>63</v>
      </c>
      <c r="W2" s="95" t="s">
        <v>18</v>
      </c>
      <c r="X2" s="96" t="s">
        <v>19</v>
      </c>
      <c r="Y2" s="140"/>
      <c r="Z2" s="140"/>
      <c r="AA2" s="140"/>
    </row>
    <row r="3" spans="1:27" x14ac:dyDescent="0.25">
      <c r="A3" s="131" t="s">
        <v>20</v>
      </c>
      <c r="B3" s="152" t="s">
        <v>126</v>
      </c>
      <c r="C3" s="153" t="s">
        <v>81</v>
      </c>
      <c r="D3" s="153" t="s">
        <v>82</v>
      </c>
      <c r="E3" s="126">
        <v>4767.1499999999996</v>
      </c>
      <c r="F3" s="126">
        <v>0</v>
      </c>
      <c r="G3" s="126">
        <v>95.34</v>
      </c>
      <c r="H3" s="116">
        <v>0</v>
      </c>
      <c r="I3" s="126">
        <v>529</v>
      </c>
      <c r="J3" s="126">
        <v>379.08</v>
      </c>
      <c r="K3" s="126">
        <v>0</v>
      </c>
      <c r="L3" s="126">
        <v>5770.57</v>
      </c>
      <c r="M3" s="126">
        <v>0</v>
      </c>
      <c r="N3" s="126">
        <v>685.33</v>
      </c>
      <c r="O3" s="126">
        <v>47.67</v>
      </c>
      <c r="P3" s="126">
        <v>1540</v>
      </c>
      <c r="Q3" s="116">
        <v>0</v>
      </c>
      <c r="R3" s="126">
        <v>0.1</v>
      </c>
      <c r="S3" s="126">
        <v>262.19</v>
      </c>
      <c r="T3" s="126">
        <v>143.01</v>
      </c>
      <c r="U3" s="129">
        <v>-685.33</v>
      </c>
      <c r="V3" s="126">
        <v>0</v>
      </c>
      <c r="W3" s="126">
        <v>1992.97</v>
      </c>
      <c r="X3" s="126">
        <v>3777.6</v>
      </c>
      <c r="Y3" s="140"/>
      <c r="Z3" s="140"/>
      <c r="AA3" s="140"/>
    </row>
    <row r="4" spans="1:27" x14ac:dyDescent="0.25">
      <c r="A4" s="132" t="s">
        <v>21</v>
      </c>
      <c r="B4" s="154" t="s">
        <v>127</v>
      </c>
      <c r="C4" s="155" t="s">
        <v>83</v>
      </c>
      <c r="D4" s="155" t="s">
        <v>82</v>
      </c>
      <c r="E4" s="98">
        <v>4407.1499999999996</v>
      </c>
      <c r="F4" s="98">
        <v>0</v>
      </c>
      <c r="G4" s="98">
        <v>88.14</v>
      </c>
      <c r="H4" s="116">
        <v>0</v>
      </c>
      <c r="I4" s="98">
        <v>529</v>
      </c>
      <c r="J4" s="98">
        <v>379.09</v>
      </c>
      <c r="K4" s="98">
        <v>65</v>
      </c>
      <c r="L4" s="98">
        <v>5468.38</v>
      </c>
      <c r="M4" s="98">
        <v>0</v>
      </c>
      <c r="N4" s="98">
        <v>620.78</v>
      </c>
      <c r="O4" s="98">
        <v>44.07</v>
      </c>
      <c r="P4" s="98">
        <v>850</v>
      </c>
      <c r="Q4" s="116">
        <v>0</v>
      </c>
      <c r="R4" s="99">
        <v>-0.09</v>
      </c>
      <c r="S4" s="98">
        <v>242.39</v>
      </c>
      <c r="T4" s="98">
        <v>132.21</v>
      </c>
      <c r="U4" s="99">
        <v>-620.78</v>
      </c>
      <c r="V4" s="98">
        <v>0</v>
      </c>
      <c r="W4" s="98">
        <v>1268.58</v>
      </c>
      <c r="X4" s="98">
        <v>4199.8</v>
      </c>
      <c r="Y4" s="140"/>
      <c r="Z4" s="140"/>
      <c r="AA4" s="140"/>
    </row>
    <row r="5" spans="1:27" x14ac:dyDescent="0.25">
      <c r="A5" s="132" t="s">
        <v>22</v>
      </c>
      <c r="B5" s="154" t="s">
        <v>128</v>
      </c>
      <c r="C5" s="155" t="s">
        <v>84</v>
      </c>
      <c r="D5" s="155" t="s">
        <v>82</v>
      </c>
      <c r="E5" s="98">
        <v>3047.7</v>
      </c>
      <c r="F5" s="98">
        <v>0</v>
      </c>
      <c r="G5" s="98">
        <v>60.95</v>
      </c>
      <c r="H5" s="116">
        <v>0</v>
      </c>
      <c r="I5" s="98">
        <v>529</v>
      </c>
      <c r="J5" s="98">
        <v>288.26</v>
      </c>
      <c r="K5" s="98">
        <v>0</v>
      </c>
      <c r="L5" s="98">
        <v>3925.91</v>
      </c>
      <c r="M5" s="98">
        <v>0</v>
      </c>
      <c r="N5" s="98">
        <v>337.18</v>
      </c>
      <c r="O5" s="98">
        <v>30.48</v>
      </c>
      <c r="P5" s="98">
        <v>1255</v>
      </c>
      <c r="Q5" s="116">
        <v>0</v>
      </c>
      <c r="R5" s="99">
        <v>-0.02</v>
      </c>
      <c r="S5" s="98">
        <v>67.62</v>
      </c>
      <c r="T5" s="98">
        <v>91.43</v>
      </c>
      <c r="U5" s="99">
        <v>-337.18</v>
      </c>
      <c r="V5" s="98">
        <v>0</v>
      </c>
      <c r="W5" s="98">
        <v>1444.51</v>
      </c>
      <c r="X5" s="98">
        <v>2481.4</v>
      </c>
      <c r="Y5" s="140"/>
      <c r="Z5" s="140"/>
      <c r="AA5" s="140"/>
    </row>
    <row r="6" spans="1:27" x14ac:dyDescent="0.25">
      <c r="A6" s="132" t="s">
        <v>65</v>
      </c>
      <c r="B6" s="156" t="s">
        <v>169</v>
      </c>
      <c r="C6" s="157" t="s">
        <v>111</v>
      </c>
      <c r="D6" s="157" t="s">
        <v>86</v>
      </c>
      <c r="E6" s="98">
        <v>4048.95</v>
      </c>
      <c r="F6" s="98">
        <v>0</v>
      </c>
      <c r="G6" s="98">
        <v>80.98</v>
      </c>
      <c r="H6" s="116">
        <v>0</v>
      </c>
      <c r="I6" s="98">
        <v>529</v>
      </c>
      <c r="J6" s="98">
        <v>288.26</v>
      </c>
      <c r="K6" s="98">
        <v>0</v>
      </c>
      <c r="L6" s="98">
        <v>4947.1899999999996</v>
      </c>
      <c r="M6" s="98">
        <v>0</v>
      </c>
      <c r="N6" s="98">
        <v>514.08000000000004</v>
      </c>
      <c r="O6" s="98">
        <v>40.49</v>
      </c>
      <c r="P6" s="98">
        <v>0</v>
      </c>
      <c r="Q6" s="116">
        <v>0</v>
      </c>
      <c r="R6" s="99">
        <v>-0.06</v>
      </c>
      <c r="S6" s="98">
        <v>222.69</v>
      </c>
      <c r="T6" s="98">
        <v>121.47</v>
      </c>
      <c r="U6" s="99">
        <v>-514.08000000000004</v>
      </c>
      <c r="V6" s="98">
        <v>0</v>
      </c>
      <c r="W6" s="98">
        <v>384.59</v>
      </c>
      <c r="X6" s="98">
        <v>4562.6000000000004</v>
      </c>
      <c r="Y6" s="140"/>
      <c r="Z6" s="140"/>
      <c r="AA6" s="140"/>
    </row>
    <row r="7" spans="1:27" x14ac:dyDescent="0.25">
      <c r="A7" s="132" t="s">
        <v>23</v>
      </c>
      <c r="B7" s="154" t="s">
        <v>129</v>
      </c>
      <c r="C7" s="155" t="s">
        <v>85</v>
      </c>
      <c r="D7" s="155" t="s">
        <v>86</v>
      </c>
      <c r="E7" s="98">
        <v>3173.4</v>
      </c>
      <c r="F7" s="98">
        <v>0</v>
      </c>
      <c r="G7" s="98">
        <v>63.47</v>
      </c>
      <c r="H7" s="116">
        <v>0</v>
      </c>
      <c r="I7" s="98">
        <v>529</v>
      </c>
      <c r="J7" s="98">
        <v>288.26</v>
      </c>
      <c r="K7" s="98">
        <v>105</v>
      </c>
      <c r="L7" s="98">
        <v>4159.13</v>
      </c>
      <c r="M7" s="98">
        <v>0</v>
      </c>
      <c r="N7" s="98">
        <v>374.49</v>
      </c>
      <c r="O7" s="98">
        <v>31.73</v>
      </c>
      <c r="P7" s="98">
        <v>0</v>
      </c>
      <c r="Q7" s="116">
        <v>0</v>
      </c>
      <c r="R7" s="99">
        <v>-0.14000000000000001</v>
      </c>
      <c r="S7" s="98">
        <v>174.54</v>
      </c>
      <c r="T7" s="98">
        <v>95.2</v>
      </c>
      <c r="U7" s="99">
        <v>-374.49</v>
      </c>
      <c r="V7" s="98">
        <v>0</v>
      </c>
      <c r="W7" s="98">
        <v>301.33</v>
      </c>
      <c r="X7" s="98">
        <v>3857.8</v>
      </c>
      <c r="Y7" s="140"/>
      <c r="Z7" s="140"/>
      <c r="AA7" s="140"/>
    </row>
    <row r="8" spans="1:27" x14ac:dyDescent="0.25">
      <c r="A8" s="132" t="s">
        <v>24</v>
      </c>
      <c r="B8" s="154" t="s">
        <v>130</v>
      </c>
      <c r="C8" s="155" t="s">
        <v>87</v>
      </c>
      <c r="D8" s="155" t="s">
        <v>86</v>
      </c>
      <c r="E8" s="98">
        <v>3589.5</v>
      </c>
      <c r="F8" s="98">
        <v>0</v>
      </c>
      <c r="G8" s="98">
        <v>71.790000000000006</v>
      </c>
      <c r="H8" s="116">
        <v>0</v>
      </c>
      <c r="I8" s="98">
        <v>529</v>
      </c>
      <c r="J8" s="98">
        <v>288.26</v>
      </c>
      <c r="K8" s="98">
        <v>0</v>
      </c>
      <c r="L8" s="98">
        <v>4478.55</v>
      </c>
      <c r="M8" s="98">
        <v>0</v>
      </c>
      <c r="N8" s="98">
        <v>430.1</v>
      </c>
      <c r="O8" s="98">
        <v>35.9</v>
      </c>
      <c r="P8" s="98">
        <v>1210</v>
      </c>
      <c r="Q8" s="116">
        <v>0</v>
      </c>
      <c r="R8" s="98">
        <v>0.14000000000000001</v>
      </c>
      <c r="S8" s="98">
        <v>197.42</v>
      </c>
      <c r="T8" s="98">
        <v>107.69</v>
      </c>
      <c r="U8" s="99">
        <v>-430.1</v>
      </c>
      <c r="V8" s="98">
        <v>0</v>
      </c>
      <c r="W8" s="98">
        <v>1551.15</v>
      </c>
      <c r="X8" s="98">
        <v>2927.4</v>
      </c>
      <c r="Y8" s="140"/>
      <c r="Z8" s="140"/>
      <c r="AA8" s="140"/>
    </row>
    <row r="9" spans="1:27" x14ac:dyDescent="0.25">
      <c r="A9" s="132" t="s">
        <v>25</v>
      </c>
      <c r="B9" s="154" t="s">
        <v>131</v>
      </c>
      <c r="C9" s="155" t="s">
        <v>87</v>
      </c>
      <c r="D9" s="155" t="s">
        <v>86</v>
      </c>
      <c r="E9" s="98">
        <v>3070.8</v>
      </c>
      <c r="F9" s="98">
        <v>0</v>
      </c>
      <c r="G9" s="98">
        <v>61.42</v>
      </c>
      <c r="H9" s="116">
        <v>0</v>
      </c>
      <c r="I9" s="98">
        <v>529</v>
      </c>
      <c r="J9" s="98">
        <v>197.42</v>
      </c>
      <c r="K9" s="98">
        <v>90</v>
      </c>
      <c r="L9" s="98">
        <v>3948.64</v>
      </c>
      <c r="M9" s="98">
        <v>0</v>
      </c>
      <c r="N9" s="98">
        <v>340.81</v>
      </c>
      <c r="O9" s="98">
        <v>30.71</v>
      </c>
      <c r="P9" s="98">
        <v>960</v>
      </c>
      <c r="Q9" s="116">
        <v>0</v>
      </c>
      <c r="R9" s="99">
        <v>-0.08</v>
      </c>
      <c r="S9" s="98">
        <v>168.89</v>
      </c>
      <c r="T9" s="98">
        <v>92.12</v>
      </c>
      <c r="U9" s="99">
        <v>-340.81</v>
      </c>
      <c r="V9" s="98">
        <v>0</v>
      </c>
      <c r="W9" s="98">
        <v>1251.6400000000001</v>
      </c>
      <c r="X9" s="98">
        <v>2697</v>
      </c>
      <c r="Y9" s="140"/>
      <c r="Z9" s="140"/>
      <c r="AA9" s="140"/>
    </row>
    <row r="10" spans="1:27" x14ac:dyDescent="0.25">
      <c r="A10" s="132" t="s">
        <v>26</v>
      </c>
      <c r="B10" s="154" t="s">
        <v>132</v>
      </c>
      <c r="C10" s="155" t="s">
        <v>120</v>
      </c>
      <c r="D10" s="155" t="s">
        <v>88</v>
      </c>
      <c r="E10" s="98">
        <v>2161.9499999999998</v>
      </c>
      <c r="F10" s="98">
        <v>0</v>
      </c>
      <c r="G10" s="98">
        <v>43.24</v>
      </c>
      <c r="H10" s="116">
        <v>0</v>
      </c>
      <c r="I10" s="98">
        <v>529</v>
      </c>
      <c r="J10" s="98">
        <v>197.42</v>
      </c>
      <c r="K10" s="98">
        <v>325</v>
      </c>
      <c r="L10" s="98">
        <v>3256.61</v>
      </c>
      <c r="M10" s="98">
        <v>0</v>
      </c>
      <c r="N10" s="98">
        <v>125.18</v>
      </c>
      <c r="O10" s="98">
        <v>21.62</v>
      </c>
      <c r="P10" s="98">
        <v>0</v>
      </c>
      <c r="Q10" s="116">
        <v>0</v>
      </c>
      <c r="R10" s="98">
        <v>0.02</v>
      </c>
      <c r="S10" s="98">
        <v>118.91</v>
      </c>
      <c r="T10" s="98">
        <v>64.86</v>
      </c>
      <c r="U10" s="99">
        <v>-125.18</v>
      </c>
      <c r="V10" s="98">
        <v>0</v>
      </c>
      <c r="W10" s="98">
        <v>205.41</v>
      </c>
      <c r="X10" s="98">
        <v>3051.2</v>
      </c>
      <c r="Y10" s="140"/>
      <c r="Z10" s="140"/>
      <c r="AA10" s="140"/>
    </row>
    <row r="11" spans="1:27" x14ac:dyDescent="0.25">
      <c r="A11" s="132" t="s">
        <v>27</v>
      </c>
      <c r="B11" s="154" t="s">
        <v>133</v>
      </c>
      <c r="C11" s="155" t="s">
        <v>89</v>
      </c>
      <c r="D11" s="155" t="s">
        <v>90</v>
      </c>
      <c r="E11" s="98">
        <v>3499.95</v>
      </c>
      <c r="F11" s="98">
        <v>0</v>
      </c>
      <c r="G11" s="98">
        <v>0</v>
      </c>
      <c r="H11" s="116">
        <v>0</v>
      </c>
      <c r="I11" s="98">
        <v>0</v>
      </c>
      <c r="J11" s="98">
        <v>0</v>
      </c>
      <c r="K11" s="98">
        <v>0</v>
      </c>
      <c r="L11" s="98">
        <v>3499.95</v>
      </c>
      <c r="M11" s="98">
        <v>0</v>
      </c>
      <c r="N11" s="98">
        <v>151.65</v>
      </c>
      <c r="O11" s="98">
        <v>0</v>
      </c>
      <c r="P11" s="98">
        <v>0</v>
      </c>
      <c r="Q11" s="116">
        <v>0</v>
      </c>
      <c r="R11" s="99">
        <v>-0.05</v>
      </c>
      <c r="S11" s="98">
        <v>0</v>
      </c>
      <c r="T11" s="98">
        <v>0</v>
      </c>
      <c r="U11" s="99">
        <v>-151.65</v>
      </c>
      <c r="V11" s="98">
        <v>0</v>
      </c>
      <c r="W11" s="98">
        <v>-0.05</v>
      </c>
      <c r="X11" s="98">
        <v>3500</v>
      </c>
      <c r="Y11" s="140"/>
      <c r="Z11" s="140"/>
      <c r="AA11" s="140"/>
    </row>
    <row r="12" spans="1:27" x14ac:dyDescent="0.25">
      <c r="A12" s="132" t="s">
        <v>28</v>
      </c>
      <c r="B12" s="154" t="s">
        <v>134</v>
      </c>
      <c r="C12" s="155" t="s">
        <v>91</v>
      </c>
      <c r="D12" s="155" t="s">
        <v>86</v>
      </c>
      <c r="E12" s="98">
        <v>3500.1</v>
      </c>
      <c r="F12" s="98">
        <v>0</v>
      </c>
      <c r="G12" s="98">
        <v>0</v>
      </c>
      <c r="H12" s="116">
        <v>0</v>
      </c>
      <c r="I12" s="98">
        <v>0</v>
      </c>
      <c r="J12" s="98">
        <v>0</v>
      </c>
      <c r="K12" s="98">
        <v>0</v>
      </c>
      <c r="L12" s="98">
        <v>3500.1</v>
      </c>
      <c r="M12" s="98">
        <v>0</v>
      </c>
      <c r="N12" s="98">
        <v>151.66999999999999</v>
      </c>
      <c r="O12" s="98">
        <v>0</v>
      </c>
      <c r="P12" s="98">
        <v>0</v>
      </c>
      <c r="Q12" s="116">
        <v>0</v>
      </c>
      <c r="R12" s="99">
        <v>-0.1</v>
      </c>
      <c r="S12" s="98">
        <v>0</v>
      </c>
      <c r="T12" s="98">
        <v>0</v>
      </c>
      <c r="U12" s="99">
        <v>-151.66999999999999</v>
      </c>
      <c r="V12" s="98">
        <v>0</v>
      </c>
      <c r="W12" s="98">
        <v>-0.1</v>
      </c>
      <c r="X12" s="98">
        <v>3500.2</v>
      </c>
      <c r="Y12" s="140"/>
      <c r="Z12" s="140"/>
      <c r="AA12" s="140"/>
    </row>
    <row r="13" spans="1:27" x14ac:dyDescent="0.25">
      <c r="A13" s="132" t="s">
        <v>29</v>
      </c>
      <c r="B13" s="154" t="s">
        <v>135</v>
      </c>
      <c r="C13" s="155" t="s">
        <v>92</v>
      </c>
      <c r="D13" s="155" t="s">
        <v>93</v>
      </c>
      <c r="E13" s="98">
        <v>2500.0500000000002</v>
      </c>
      <c r="F13" s="98">
        <v>0</v>
      </c>
      <c r="G13" s="98">
        <v>0</v>
      </c>
      <c r="H13" s="116">
        <v>0</v>
      </c>
      <c r="I13" s="98">
        <v>0</v>
      </c>
      <c r="J13" s="98">
        <v>0</v>
      </c>
      <c r="K13" s="98">
        <v>0</v>
      </c>
      <c r="L13" s="98">
        <v>2500.0500000000002</v>
      </c>
      <c r="M13" s="98">
        <v>0</v>
      </c>
      <c r="N13" s="98">
        <v>7.67</v>
      </c>
      <c r="O13" s="98">
        <v>0</v>
      </c>
      <c r="P13" s="98">
        <v>0</v>
      </c>
      <c r="Q13" s="116">
        <v>0</v>
      </c>
      <c r="R13" s="98">
        <v>0.05</v>
      </c>
      <c r="S13" s="98">
        <v>0</v>
      </c>
      <c r="T13" s="98">
        <v>0</v>
      </c>
      <c r="U13" s="99">
        <v>-7.67</v>
      </c>
      <c r="V13" s="98">
        <v>0</v>
      </c>
      <c r="W13" s="98">
        <v>0.05</v>
      </c>
      <c r="X13" s="98">
        <v>2500</v>
      </c>
      <c r="Y13" s="140"/>
      <c r="Z13" s="140"/>
      <c r="AA13" s="140"/>
    </row>
    <row r="14" spans="1:27" x14ac:dyDescent="0.25">
      <c r="A14" s="132" t="s">
        <v>34</v>
      </c>
      <c r="B14" s="155" t="s">
        <v>140</v>
      </c>
      <c r="C14" s="155" t="s">
        <v>100</v>
      </c>
      <c r="D14" s="155" t="s">
        <v>88</v>
      </c>
      <c r="E14" s="98">
        <v>2499.9</v>
      </c>
      <c r="F14" s="98">
        <v>0</v>
      </c>
      <c r="G14" s="98">
        <v>0</v>
      </c>
      <c r="H14" s="116">
        <v>0</v>
      </c>
      <c r="I14" s="98">
        <v>0</v>
      </c>
      <c r="J14" s="98">
        <v>0</v>
      </c>
      <c r="K14" s="98">
        <v>0</v>
      </c>
      <c r="L14" s="98">
        <v>2499.9</v>
      </c>
      <c r="M14" s="98">
        <v>0</v>
      </c>
      <c r="N14" s="98">
        <v>7.65</v>
      </c>
      <c r="O14" s="98">
        <v>0</v>
      </c>
      <c r="P14" s="98">
        <v>450</v>
      </c>
      <c r="Q14" s="116">
        <v>0</v>
      </c>
      <c r="R14" s="99">
        <v>-0.1</v>
      </c>
      <c r="S14" s="98">
        <v>0</v>
      </c>
      <c r="T14" s="98">
        <v>0</v>
      </c>
      <c r="U14" s="99">
        <v>-7.65</v>
      </c>
      <c r="V14" s="98">
        <v>0</v>
      </c>
      <c r="W14" s="98">
        <v>449.9</v>
      </c>
      <c r="X14" s="98">
        <v>2050</v>
      </c>
      <c r="Y14" s="140"/>
      <c r="Z14" s="140"/>
      <c r="AA14" s="140"/>
    </row>
    <row r="15" spans="1:27" x14ac:dyDescent="0.25">
      <c r="A15" s="132" t="s">
        <v>36</v>
      </c>
      <c r="B15" s="155" t="s">
        <v>142</v>
      </c>
      <c r="C15" s="155" t="s">
        <v>102</v>
      </c>
      <c r="D15" s="155" t="s">
        <v>103</v>
      </c>
      <c r="E15" s="98">
        <v>4000.05</v>
      </c>
      <c r="F15" s="98">
        <v>500</v>
      </c>
      <c r="G15" s="98">
        <v>0</v>
      </c>
      <c r="H15" s="116">
        <v>0</v>
      </c>
      <c r="I15" s="98">
        <v>0</v>
      </c>
      <c r="J15" s="98">
        <v>0</v>
      </c>
      <c r="K15" s="98">
        <v>0</v>
      </c>
      <c r="L15" s="98">
        <v>4500.05</v>
      </c>
      <c r="M15" s="98">
        <v>0</v>
      </c>
      <c r="N15" s="98">
        <v>433.95</v>
      </c>
      <c r="O15" s="98">
        <v>0</v>
      </c>
      <c r="P15" s="98">
        <v>0</v>
      </c>
      <c r="Q15" s="116">
        <v>266.66000000000003</v>
      </c>
      <c r="R15" s="99">
        <v>-0.01</v>
      </c>
      <c r="S15" s="98">
        <v>0</v>
      </c>
      <c r="T15" s="98">
        <v>0</v>
      </c>
      <c r="U15" s="99">
        <v>-433.95</v>
      </c>
      <c r="V15" s="98">
        <v>0</v>
      </c>
      <c r="W15" s="98">
        <v>266.64999999999998</v>
      </c>
      <c r="X15" s="98">
        <v>4233.3999999999996</v>
      </c>
      <c r="Y15" s="140"/>
      <c r="Z15" s="140"/>
      <c r="AA15" s="140"/>
    </row>
    <row r="16" spans="1:27" x14ac:dyDescent="0.25">
      <c r="A16" s="132" t="s">
        <v>37</v>
      </c>
      <c r="B16" s="155" t="s">
        <v>143</v>
      </c>
      <c r="C16" s="155" t="s">
        <v>121</v>
      </c>
      <c r="D16" s="155" t="s">
        <v>86</v>
      </c>
      <c r="E16" s="98">
        <v>4000.05</v>
      </c>
      <c r="F16" s="98">
        <v>500</v>
      </c>
      <c r="G16" s="98">
        <v>0</v>
      </c>
      <c r="H16" s="116">
        <v>0</v>
      </c>
      <c r="I16" s="98">
        <v>0</v>
      </c>
      <c r="J16" s="98">
        <v>0</v>
      </c>
      <c r="K16" s="98">
        <v>0</v>
      </c>
      <c r="L16" s="98">
        <v>4500.05</v>
      </c>
      <c r="M16" s="98">
        <v>0</v>
      </c>
      <c r="N16" s="98">
        <v>433.95</v>
      </c>
      <c r="O16" s="98">
        <v>0</v>
      </c>
      <c r="P16" s="98">
        <v>0</v>
      </c>
      <c r="Q16" s="116">
        <v>0</v>
      </c>
      <c r="R16" s="99">
        <v>-0.15</v>
      </c>
      <c r="S16" s="98">
        <v>0</v>
      </c>
      <c r="T16" s="98">
        <v>0</v>
      </c>
      <c r="U16" s="99">
        <v>-433.95</v>
      </c>
      <c r="V16" s="98">
        <v>0</v>
      </c>
      <c r="W16" s="98">
        <v>-0.15</v>
      </c>
      <c r="X16" s="98">
        <v>4500.2</v>
      </c>
      <c r="Y16" s="140"/>
      <c r="Z16" s="140"/>
      <c r="AA16" s="140"/>
    </row>
    <row r="17" spans="1:27" x14ac:dyDescent="0.25">
      <c r="A17" s="132" t="s">
        <v>39</v>
      </c>
      <c r="B17" s="155" t="s">
        <v>145</v>
      </c>
      <c r="C17" s="155" t="s">
        <v>122</v>
      </c>
      <c r="D17" s="155" t="s">
        <v>104</v>
      </c>
      <c r="E17" s="98">
        <v>3000</v>
      </c>
      <c r="F17" s="98">
        <v>0</v>
      </c>
      <c r="G17" s="98">
        <v>0</v>
      </c>
      <c r="H17" s="116">
        <v>0</v>
      </c>
      <c r="I17" s="98">
        <v>0</v>
      </c>
      <c r="J17" s="98">
        <v>0</v>
      </c>
      <c r="K17" s="98">
        <v>0</v>
      </c>
      <c r="L17" s="98">
        <v>3000</v>
      </c>
      <c r="M17" s="98">
        <v>0</v>
      </c>
      <c r="N17" s="98">
        <v>76.98</v>
      </c>
      <c r="O17" s="98">
        <v>0</v>
      </c>
      <c r="P17" s="98">
        <v>0</v>
      </c>
      <c r="Q17" s="116">
        <v>200</v>
      </c>
      <c r="R17" s="98">
        <v>0</v>
      </c>
      <c r="S17" s="98">
        <v>0</v>
      </c>
      <c r="T17" s="98">
        <v>0</v>
      </c>
      <c r="U17" s="99">
        <v>-76.98</v>
      </c>
      <c r="V17" s="98">
        <v>0</v>
      </c>
      <c r="W17" s="98">
        <v>200</v>
      </c>
      <c r="X17" s="98">
        <v>2800</v>
      </c>
      <c r="Y17" s="140"/>
      <c r="Z17" s="140"/>
      <c r="AA17" s="140"/>
    </row>
    <row r="18" spans="1:27" x14ac:dyDescent="0.25">
      <c r="A18" s="132" t="s">
        <v>40</v>
      </c>
      <c r="B18" s="155" t="s">
        <v>146</v>
      </c>
      <c r="C18" s="155" t="s">
        <v>105</v>
      </c>
      <c r="D18" s="155" t="s">
        <v>86</v>
      </c>
      <c r="E18" s="98">
        <v>4500</v>
      </c>
      <c r="F18" s="98">
        <v>500</v>
      </c>
      <c r="G18" s="98">
        <v>0</v>
      </c>
      <c r="H18" s="116">
        <v>0</v>
      </c>
      <c r="I18" s="98">
        <v>0</v>
      </c>
      <c r="J18" s="98">
        <v>0</v>
      </c>
      <c r="K18" s="98">
        <v>0</v>
      </c>
      <c r="L18" s="98">
        <v>5000</v>
      </c>
      <c r="M18" s="98">
        <v>0</v>
      </c>
      <c r="N18" s="98">
        <v>523.54</v>
      </c>
      <c r="O18" s="98">
        <v>0</v>
      </c>
      <c r="P18" s="98">
        <v>2270</v>
      </c>
      <c r="Q18" s="116">
        <v>0</v>
      </c>
      <c r="R18" s="98">
        <v>0</v>
      </c>
      <c r="S18" s="98">
        <v>0</v>
      </c>
      <c r="T18" s="98">
        <v>0</v>
      </c>
      <c r="U18" s="99">
        <v>-523.54</v>
      </c>
      <c r="V18" s="98">
        <v>0</v>
      </c>
      <c r="W18" s="98">
        <v>2270</v>
      </c>
      <c r="X18" s="98">
        <v>2730</v>
      </c>
      <c r="Y18" s="140"/>
      <c r="Z18" s="140"/>
      <c r="AA18" s="140"/>
    </row>
    <row r="19" spans="1:27" x14ac:dyDescent="0.25">
      <c r="A19" s="132" t="s">
        <v>41</v>
      </c>
      <c r="B19" s="155" t="s">
        <v>147</v>
      </c>
      <c r="C19" s="155" t="s">
        <v>106</v>
      </c>
      <c r="D19" s="155" t="s">
        <v>106</v>
      </c>
      <c r="E19" s="98">
        <v>2000.1</v>
      </c>
      <c r="F19" s="98">
        <v>0</v>
      </c>
      <c r="G19" s="98">
        <v>0</v>
      </c>
      <c r="H19" s="116">
        <v>0</v>
      </c>
      <c r="I19" s="98">
        <v>0</v>
      </c>
      <c r="J19" s="98">
        <v>0</v>
      </c>
      <c r="K19" s="98">
        <v>0</v>
      </c>
      <c r="L19" s="98">
        <v>2000.1</v>
      </c>
      <c r="M19" s="99">
        <v>-71.680000000000007</v>
      </c>
      <c r="N19" s="98">
        <v>0</v>
      </c>
      <c r="O19" s="98">
        <v>0</v>
      </c>
      <c r="P19" s="98">
        <v>0</v>
      </c>
      <c r="Q19" s="116">
        <v>0</v>
      </c>
      <c r="R19" s="99">
        <v>-0.02</v>
      </c>
      <c r="S19" s="98">
        <v>0</v>
      </c>
      <c r="T19" s="98">
        <v>0</v>
      </c>
      <c r="U19" s="98">
        <v>0</v>
      </c>
      <c r="V19" s="98">
        <v>0</v>
      </c>
      <c r="W19" s="98">
        <v>-71.7</v>
      </c>
      <c r="X19" s="98">
        <v>2071.8000000000002</v>
      </c>
      <c r="Y19" s="140"/>
      <c r="Z19" s="140"/>
      <c r="AA19" s="140"/>
    </row>
    <row r="20" spans="1:27" x14ac:dyDescent="0.25">
      <c r="A20" s="132" t="s">
        <v>42</v>
      </c>
      <c r="B20" s="155" t="s">
        <v>148</v>
      </c>
      <c r="C20" s="155" t="s">
        <v>123</v>
      </c>
      <c r="D20" s="155" t="s">
        <v>93</v>
      </c>
      <c r="E20" s="98">
        <v>4000.05</v>
      </c>
      <c r="F20" s="98">
        <v>0</v>
      </c>
      <c r="G20" s="98">
        <v>0</v>
      </c>
      <c r="H20" s="116">
        <v>0</v>
      </c>
      <c r="I20" s="98">
        <v>0</v>
      </c>
      <c r="J20" s="98">
        <v>0</v>
      </c>
      <c r="K20" s="98">
        <v>0</v>
      </c>
      <c r="L20" s="98">
        <v>4000.05</v>
      </c>
      <c r="M20" s="98">
        <v>0</v>
      </c>
      <c r="N20" s="98">
        <v>349.04</v>
      </c>
      <c r="O20" s="98">
        <v>0</v>
      </c>
      <c r="P20" s="98">
        <v>0</v>
      </c>
      <c r="Q20" s="116">
        <v>0</v>
      </c>
      <c r="R20" s="98">
        <v>0.05</v>
      </c>
      <c r="S20" s="98">
        <v>0</v>
      </c>
      <c r="T20" s="98">
        <v>0</v>
      </c>
      <c r="U20" s="99">
        <v>-349.04</v>
      </c>
      <c r="V20" s="98">
        <v>0</v>
      </c>
      <c r="W20" s="98">
        <v>0.05</v>
      </c>
      <c r="X20" s="98">
        <v>4000</v>
      </c>
      <c r="Y20" s="140"/>
      <c r="Z20" s="140"/>
      <c r="AA20" s="140"/>
    </row>
    <row r="21" spans="1:27" x14ac:dyDescent="0.25">
      <c r="A21" s="132" t="s">
        <v>43</v>
      </c>
      <c r="B21" s="155" t="s">
        <v>149</v>
      </c>
      <c r="C21" s="155" t="s">
        <v>107</v>
      </c>
      <c r="D21" s="155" t="s">
        <v>108</v>
      </c>
      <c r="E21" s="98">
        <v>2500.0500000000002</v>
      </c>
      <c r="F21" s="98">
        <v>500</v>
      </c>
      <c r="G21" s="98">
        <v>0</v>
      </c>
      <c r="H21" s="116">
        <v>0</v>
      </c>
      <c r="I21" s="98">
        <v>0</v>
      </c>
      <c r="J21" s="98">
        <v>0</v>
      </c>
      <c r="K21" s="98">
        <v>0</v>
      </c>
      <c r="L21" s="98">
        <v>3000.05</v>
      </c>
      <c r="M21" s="98">
        <v>0</v>
      </c>
      <c r="N21" s="98">
        <v>76.989999999999995</v>
      </c>
      <c r="O21" s="98">
        <v>0</v>
      </c>
      <c r="P21" s="98">
        <v>0</v>
      </c>
      <c r="Q21" s="116">
        <v>0</v>
      </c>
      <c r="R21" s="99">
        <v>-0.15</v>
      </c>
      <c r="S21" s="98">
        <v>0</v>
      </c>
      <c r="T21" s="98">
        <v>0</v>
      </c>
      <c r="U21" s="99">
        <v>-76.989999999999995</v>
      </c>
      <c r="V21" s="98">
        <v>0</v>
      </c>
      <c r="W21" s="98">
        <v>-0.15</v>
      </c>
      <c r="X21" s="98">
        <v>3000.2</v>
      </c>
      <c r="Y21" s="140"/>
      <c r="Z21" s="140"/>
      <c r="AA21" s="140"/>
    </row>
    <row r="22" spans="1:27" x14ac:dyDescent="0.25">
      <c r="A22" s="132" t="s">
        <v>44</v>
      </c>
      <c r="B22" s="155" t="s">
        <v>150</v>
      </c>
      <c r="C22" s="155" t="s">
        <v>109</v>
      </c>
      <c r="D22" s="155" t="s">
        <v>90</v>
      </c>
      <c r="E22" s="98">
        <v>1999.95</v>
      </c>
      <c r="F22" s="98">
        <v>0</v>
      </c>
      <c r="G22" s="98">
        <v>0</v>
      </c>
      <c r="H22" s="116">
        <v>0</v>
      </c>
      <c r="I22" s="98">
        <v>0</v>
      </c>
      <c r="J22" s="98">
        <v>0</v>
      </c>
      <c r="K22" s="98">
        <v>0</v>
      </c>
      <c r="L22" s="98">
        <v>1999.95</v>
      </c>
      <c r="M22" s="99">
        <v>-71.69</v>
      </c>
      <c r="N22" s="98">
        <v>0</v>
      </c>
      <c r="O22" s="98">
        <v>0</v>
      </c>
      <c r="P22" s="98">
        <v>0</v>
      </c>
      <c r="Q22" s="116">
        <v>0</v>
      </c>
      <c r="R22" s="99">
        <v>-0.16</v>
      </c>
      <c r="S22" s="98">
        <v>0</v>
      </c>
      <c r="T22" s="98">
        <v>0</v>
      </c>
      <c r="U22" s="98">
        <v>0</v>
      </c>
      <c r="V22" s="98">
        <v>0</v>
      </c>
      <c r="W22" s="98">
        <v>-71.849999999999994</v>
      </c>
      <c r="X22" s="98">
        <v>2071.8000000000002</v>
      </c>
      <c r="Y22" s="140"/>
      <c r="Z22" s="140"/>
      <c r="AA22" s="140"/>
    </row>
    <row r="23" spans="1:27" x14ac:dyDescent="0.25">
      <c r="A23" s="132" t="s">
        <v>45</v>
      </c>
      <c r="B23" s="155" t="s">
        <v>151</v>
      </c>
      <c r="C23" s="155" t="s">
        <v>110</v>
      </c>
      <c r="D23" s="155" t="s">
        <v>124</v>
      </c>
      <c r="E23" s="98">
        <v>4000.05</v>
      </c>
      <c r="F23" s="98">
        <v>0</v>
      </c>
      <c r="G23" s="98">
        <v>0</v>
      </c>
      <c r="H23" s="116">
        <v>0</v>
      </c>
      <c r="I23" s="98">
        <v>0</v>
      </c>
      <c r="J23" s="98">
        <v>0</v>
      </c>
      <c r="K23" s="98">
        <v>0</v>
      </c>
      <c r="L23" s="98">
        <v>4000.05</v>
      </c>
      <c r="M23" s="98">
        <v>0</v>
      </c>
      <c r="N23" s="98">
        <v>349.04</v>
      </c>
      <c r="O23" s="98">
        <v>0</v>
      </c>
      <c r="P23" s="98">
        <v>0</v>
      </c>
      <c r="Q23" s="116">
        <v>0</v>
      </c>
      <c r="R23" s="98">
        <v>0.05</v>
      </c>
      <c r="S23" s="98">
        <v>0</v>
      </c>
      <c r="T23" s="98">
        <v>0</v>
      </c>
      <c r="U23" s="99">
        <v>-349.04</v>
      </c>
      <c r="V23" s="98">
        <v>0</v>
      </c>
      <c r="W23" s="98">
        <v>0.05</v>
      </c>
      <c r="X23" s="98">
        <v>4000</v>
      </c>
      <c r="Y23" s="140"/>
      <c r="Z23" s="140"/>
      <c r="AA23" s="140"/>
    </row>
    <row r="24" spans="1:27" x14ac:dyDescent="0.25">
      <c r="A24" s="132" t="s">
        <v>46</v>
      </c>
      <c r="B24" s="155" t="s">
        <v>152</v>
      </c>
      <c r="C24" s="155" t="s">
        <v>111</v>
      </c>
      <c r="D24" s="155" t="s">
        <v>86</v>
      </c>
      <c r="E24" s="98">
        <v>3499.95</v>
      </c>
      <c r="F24" s="98">
        <v>0</v>
      </c>
      <c r="G24" s="98">
        <v>0</v>
      </c>
      <c r="H24" s="116">
        <v>0</v>
      </c>
      <c r="I24" s="98">
        <v>0</v>
      </c>
      <c r="J24" s="98">
        <v>0</v>
      </c>
      <c r="K24" s="98">
        <v>0</v>
      </c>
      <c r="L24" s="98">
        <v>3499.95</v>
      </c>
      <c r="M24" s="98">
        <v>0</v>
      </c>
      <c r="N24" s="98">
        <v>151.65</v>
      </c>
      <c r="O24" s="98">
        <v>0</v>
      </c>
      <c r="P24" s="98">
        <v>0</v>
      </c>
      <c r="Q24" s="116">
        <v>0</v>
      </c>
      <c r="R24" s="99">
        <v>-0.05</v>
      </c>
      <c r="S24" s="98">
        <v>0</v>
      </c>
      <c r="T24" s="98">
        <v>0</v>
      </c>
      <c r="U24" s="99">
        <v>-151.65</v>
      </c>
      <c r="V24" s="98">
        <v>0</v>
      </c>
      <c r="W24" s="98">
        <v>-0.05</v>
      </c>
      <c r="X24" s="98">
        <v>3500</v>
      </c>
      <c r="Y24" s="140"/>
      <c r="Z24" s="140"/>
      <c r="AA24" s="140"/>
    </row>
    <row r="25" spans="1:27" x14ac:dyDescent="0.25">
      <c r="A25" s="132" t="s">
        <v>52</v>
      </c>
      <c r="B25" s="155" t="s">
        <v>157</v>
      </c>
      <c r="C25" s="155" t="s">
        <v>83</v>
      </c>
      <c r="D25" s="155" t="s">
        <v>124</v>
      </c>
      <c r="E25" s="98">
        <v>5000.1000000000004</v>
      </c>
      <c r="F25" s="98">
        <v>0</v>
      </c>
      <c r="G25" s="98">
        <v>0</v>
      </c>
      <c r="H25" s="116">
        <v>0</v>
      </c>
      <c r="I25" s="98">
        <v>0</v>
      </c>
      <c r="J25" s="98">
        <v>0</v>
      </c>
      <c r="K25" s="98">
        <v>0</v>
      </c>
      <c r="L25" s="98">
        <v>5000.1000000000004</v>
      </c>
      <c r="M25" s="98">
        <v>0</v>
      </c>
      <c r="N25" s="98">
        <v>523.55999999999995</v>
      </c>
      <c r="O25" s="98">
        <v>0</v>
      </c>
      <c r="P25" s="98">
        <v>0</v>
      </c>
      <c r="Q25" s="116">
        <v>0</v>
      </c>
      <c r="R25" s="99">
        <v>-0.1</v>
      </c>
      <c r="S25" s="98">
        <v>0</v>
      </c>
      <c r="T25" s="98">
        <v>0</v>
      </c>
      <c r="U25" s="99">
        <v>-523.55999999999995</v>
      </c>
      <c r="V25" s="98">
        <v>0</v>
      </c>
      <c r="W25" s="98">
        <v>-0.1</v>
      </c>
      <c r="X25" s="98">
        <v>5000.2</v>
      </c>
      <c r="Y25" s="140"/>
      <c r="Z25" s="140"/>
      <c r="AA25" s="140"/>
    </row>
    <row r="26" spans="1:27" x14ac:dyDescent="0.25">
      <c r="A26" s="132" t="s">
        <v>53</v>
      </c>
      <c r="B26" s="155" t="s">
        <v>158</v>
      </c>
      <c r="C26" s="155" t="s">
        <v>112</v>
      </c>
      <c r="D26" s="155" t="s">
        <v>113</v>
      </c>
      <c r="E26" s="98">
        <v>4000.05</v>
      </c>
      <c r="F26" s="98">
        <v>0</v>
      </c>
      <c r="G26" s="98">
        <v>0</v>
      </c>
      <c r="H26" s="116">
        <v>0</v>
      </c>
      <c r="I26" s="98">
        <v>0</v>
      </c>
      <c r="J26" s="98">
        <v>0</v>
      </c>
      <c r="K26" s="98">
        <v>0</v>
      </c>
      <c r="L26" s="98">
        <v>4000.05</v>
      </c>
      <c r="M26" s="98">
        <v>0</v>
      </c>
      <c r="N26" s="98">
        <v>349.04</v>
      </c>
      <c r="O26" s="98">
        <v>0</v>
      </c>
      <c r="P26" s="98">
        <v>0</v>
      </c>
      <c r="Q26" s="116">
        <v>0</v>
      </c>
      <c r="R26" s="98">
        <v>0.05</v>
      </c>
      <c r="S26" s="98">
        <v>0</v>
      </c>
      <c r="T26" s="98">
        <v>0</v>
      </c>
      <c r="U26" s="99">
        <v>-349.04</v>
      </c>
      <c r="V26" s="98">
        <v>0</v>
      </c>
      <c r="W26" s="98">
        <v>0.05</v>
      </c>
      <c r="X26" s="98">
        <v>4000</v>
      </c>
      <c r="Y26" s="140"/>
      <c r="Z26" s="140"/>
      <c r="AA26" s="140"/>
    </row>
    <row r="27" spans="1:27" x14ac:dyDescent="0.25">
      <c r="A27" s="132" t="s">
        <v>54</v>
      </c>
      <c r="B27" s="155" t="s">
        <v>159</v>
      </c>
      <c r="C27" s="155" t="s">
        <v>114</v>
      </c>
      <c r="D27" s="155" t="s">
        <v>101</v>
      </c>
      <c r="E27" s="98">
        <v>2500.0500000000002</v>
      </c>
      <c r="F27" s="98">
        <v>0</v>
      </c>
      <c r="G27" s="98">
        <v>0</v>
      </c>
      <c r="H27" s="116">
        <v>0</v>
      </c>
      <c r="I27" s="98">
        <v>0</v>
      </c>
      <c r="J27" s="98">
        <v>0</v>
      </c>
      <c r="K27" s="98">
        <v>0</v>
      </c>
      <c r="L27" s="98">
        <v>2500.0500000000002</v>
      </c>
      <c r="M27" s="98">
        <v>0</v>
      </c>
      <c r="N27" s="98">
        <v>7.67</v>
      </c>
      <c r="O27" s="98">
        <v>0</v>
      </c>
      <c r="P27" s="98">
        <v>0</v>
      </c>
      <c r="Q27" s="116">
        <v>0</v>
      </c>
      <c r="R27" s="98">
        <v>0.05</v>
      </c>
      <c r="S27" s="98">
        <v>0</v>
      </c>
      <c r="T27" s="98">
        <v>0</v>
      </c>
      <c r="U27" s="99">
        <v>-7.67</v>
      </c>
      <c r="V27" s="98">
        <v>0</v>
      </c>
      <c r="W27" s="98">
        <v>0.05</v>
      </c>
      <c r="X27" s="98">
        <v>2500</v>
      </c>
      <c r="Y27" s="140"/>
      <c r="Z27" s="140"/>
      <c r="AA27" s="140"/>
    </row>
    <row r="28" spans="1:27" x14ac:dyDescent="0.25">
      <c r="A28" s="132" t="s">
        <v>55</v>
      </c>
      <c r="B28" s="155" t="s">
        <v>162</v>
      </c>
      <c r="C28" s="155" t="s">
        <v>89</v>
      </c>
      <c r="D28" s="155" t="s">
        <v>90</v>
      </c>
      <c r="E28" s="98">
        <v>3499.95</v>
      </c>
      <c r="F28" s="98">
        <v>500</v>
      </c>
      <c r="G28" s="98">
        <v>0</v>
      </c>
      <c r="H28" s="116">
        <v>0</v>
      </c>
      <c r="I28" s="98">
        <v>0</v>
      </c>
      <c r="J28" s="98">
        <v>0</v>
      </c>
      <c r="K28" s="98">
        <v>0</v>
      </c>
      <c r="L28" s="98">
        <v>3999.95</v>
      </c>
      <c r="M28" s="98">
        <v>0</v>
      </c>
      <c r="N28" s="98">
        <v>349.02</v>
      </c>
      <c r="O28" s="98">
        <v>0</v>
      </c>
      <c r="P28" s="98">
        <v>0</v>
      </c>
      <c r="Q28" s="116">
        <v>0</v>
      </c>
      <c r="R28" s="98">
        <v>0.15</v>
      </c>
      <c r="S28" s="98">
        <v>0</v>
      </c>
      <c r="T28" s="98">
        <v>0</v>
      </c>
      <c r="U28" s="99">
        <v>-349.02</v>
      </c>
      <c r="V28" s="98">
        <v>845</v>
      </c>
      <c r="W28" s="98">
        <v>845.15</v>
      </c>
      <c r="X28" s="98">
        <v>3154.8</v>
      </c>
      <c r="Y28" s="140"/>
      <c r="Z28" s="140"/>
      <c r="AA28" s="140"/>
    </row>
    <row r="29" spans="1:27" x14ac:dyDescent="0.25">
      <c r="A29" s="132" t="s">
        <v>57</v>
      </c>
      <c r="B29" s="155" t="s">
        <v>163</v>
      </c>
      <c r="C29" s="155" t="s">
        <v>115</v>
      </c>
      <c r="D29" s="155" t="s">
        <v>89</v>
      </c>
      <c r="E29" s="98">
        <v>3499.95</v>
      </c>
      <c r="F29" s="98">
        <v>0</v>
      </c>
      <c r="G29" s="98">
        <v>0</v>
      </c>
      <c r="H29" s="116">
        <v>0</v>
      </c>
      <c r="I29" s="98">
        <v>0</v>
      </c>
      <c r="J29" s="98">
        <v>0</v>
      </c>
      <c r="K29" s="98">
        <v>0</v>
      </c>
      <c r="L29" s="98">
        <v>3499.95</v>
      </c>
      <c r="M29" s="98">
        <v>0</v>
      </c>
      <c r="N29" s="98">
        <v>151.65</v>
      </c>
      <c r="O29" s="98">
        <v>0</v>
      </c>
      <c r="P29" s="98">
        <v>0</v>
      </c>
      <c r="Q29" s="116">
        <v>0</v>
      </c>
      <c r="R29" s="99">
        <v>-0.05</v>
      </c>
      <c r="S29" s="98">
        <v>0</v>
      </c>
      <c r="T29" s="98">
        <v>0</v>
      </c>
      <c r="U29" s="99">
        <v>-151.65</v>
      </c>
      <c r="V29" s="98">
        <v>0</v>
      </c>
      <c r="W29" s="98">
        <v>-0.05</v>
      </c>
      <c r="X29" s="98">
        <v>3500</v>
      </c>
      <c r="Y29" s="140"/>
      <c r="Z29" s="140"/>
      <c r="AA29" s="140"/>
    </row>
    <row r="30" spans="1:27" x14ac:dyDescent="0.25">
      <c r="A30" s="132" t="s">
        <v>58</v>
      </c>
      <c r="B30" s="155" t="s">
        <v>165</v>
      </c>
      <c r="C30" s="155" t="s">
        <v>123</v>
      </c>
      <c r="D30" s="155" t="s">
        <v>93</v>
      </c>
      <c r="E30" s="98">
        <v>4000.05</v>
      </c>
      <c r="F30" s="98">
        <v>0</v>
      </c>
      <c r="G30" s="98">
        <v>0</v>
      </c>
      <c r="H30" s="116">
        <v>0</v>
      </c>
      <c r="I30" s="98">
        <v>0</v>
      </c>
      <c r="J30" s="98">
        <v>0</v>
      </c>
      <c r="K30" s="98">
        <v>0</v>
      </c>
      <c r="L30" s="98">
        <v>4000.05</v>
      </c>
      <c r="M30" s="98">
        <v>0</v>
      </c>
      <c r="N30" s="98">
        <v>349.04</v>
      </c>
      <c r="O30" s="98">
        <v>0</v>
      </c>
      <c r="P30" s="98">
        <v>0</v>
      </c>
      <c r="Q30" s="116">
        <v>0</v>
      </c>
      <c r="R30" s="98">
        <v>0.05</v>
      </c>
      <c r="S30" s="98">
        <v>0</v>
      </c>
      <c r="T30" s="98">
        <v>0</v>
      </c>
      <c r="U30" s="99">
        <v>-349.04</v>
      </c>
      <c r="V30" s="98">
        <v>0</v>
      </c>
      <c r="W30" s="98">
        <v>0.05</v>
      </c>
      <c r="X30" s="98">
        <v>4000</v>
      </c>
      <c r="Y30" s="140"/>
      <c r="Z30" s="140"/>
      <c r="AA30" s="140"/>
    </row>
    <row r="31" spans="1:27" x14ac:dyDescent="0.25">
      <c r="A31" s="132" t="s">
        <v>60</v>
      </c>
      <c r="B31" s="155" t="s">
        <v>167</v>
      </c>
      <c r="C31" s="155" t="s">
        <v>116</v>
      </c>
      <c r="D31" s="155" t="s">
        <v>117</v>
      </c>
      <c r="E31" s="98">
        <v>15000</v>
      </c>
      <c r="F31" s="98">
        <v>0</v>
      </c>
      <c r="G31" s="98">
        <v>0</v>
      </c>
      <c r="H31" s="116">
        <v>0</v>
      </c>
      <c r="I31" s="98">
        <v>0</v>
      </c>
      <c r="J31" s="98">
        <v>0</v>
      </c>
      <c r="K31" s="98">
        <v>0</v>
      </c>
      <c r="L31" s="98">
        <v>15000</v>
      </c>
      <c r="M31" s="98">
        <v>0</v>
      </c>
      <c r="N31" s="98">
        <v>2759.37</v>
      </c>
      <c r="O31" s="98">
        <v>0</v>
      </c>
      <c r="P31" s="98">
        <v>2400</v>
      </c>
      <c r="Q31" s="116">
        <v>0</v>
      </c>
      <c r="R31" s="98">
        <v>0</v>
      </c>
      <c r="S31" s="98">
        <v>0</v>
      </c>
      <c r="T31" s="98">
        <v>0</v>
      </c>
      <c r="U31" s="99">
        <v>-2759.37</v>
      </c>
      <c r="V31" s="98">
        <v>0</v>
      </c>
      <c r="W31" s="98">
        <v>2400</v>
      </c>
      <c r="X31" s="98">
        <v>12600</v>
      </c>
      <c r="Y31" s="140"/>
      <c r="Z31" s="140"/>
      <c r="AA31" s="140"/>
    </row>
    <row r="32" spans="1:27" ht="15.75" thickBot="1" x14ac:dyDescent="0.3">
      <c r="A32" s="134" t="s">
        <v>61</v>
      </c>
      <c r="B32" s="158" t="s">
        <v>168</v>
      </c>
      <c r="C32" s="158" t="s">
        <v>118</v>
      </c>
      <c r="D32" s="158" t="s">
        <v>95</v>
      </c>
      <c r="E32" s="123">
        <v>3000</v>
      </c>
      <c r="F32" s="123">
        <v>0</v>
      </c>
      <c r="G32" s="123">
        <v>0</v>
      </c>
      <c r="H32" s="116">
        <v>0</v>
      </c>
      <c r="I32" s="123">
        <v>0</v>
      </c>
      <c r="J32" s="123">
        <v>0</v>
      </c>
      <c r="K32" s="123">
        <v>0</v>
      </c>
      <c r="L32" s="123">
        <v>3000</v>
      </c>
      <c r="M32" s="123">
        <v>0</v>
      </c>
      <c r="N32" s="123">
        <v>76.98</v>
      </c>
      <c r="O32" s="123">
        <v>0</v>
      </c>
      <c r="P32" s="123">
        <v>0</v>
      </c>
      <c r="Q32" s="116">
        <v>400</v>
      </c>
      <c r="R32" s="123">
        <v>0</v>
      </c>
      <c r="S32" s="123">
        <v>0</v>
      </c>
      <c r="T32" s="123">
        <v>0</v>
      </c>
      <c r="U32" s="124">
        <v>-76.98</v>
      </c>
      <c r="V32" s="123">
        <v>0</v>
      </c>
      <c r="W32" s="123">
        <v>400</v>
      </c>
      <c r="X32" s="123">
        <v>2600</v>
      </c>
      <c r="Y32" s="140"/>
      <c r="Z32" s="140"/>
      <c r="AA32" s="140"/>
    </row>
    <row r="33" spans="1:27" ht="15.75" thickBot="1" x14ac:dyDescent="0.3">
      <c r="A33" s="204" t="s">
        <v>47</v>
      </c>
      <c r="B33" s="205"/>
      <c r="C33" s="205"/>
      <c r="D33" s="206"/>
      <c r="E33" s="100">
        <f>SUM(E3:E32)</f>
        <v>114267.00000000003</v>
      </c>
      <c r="F33" s="100">
        <f t="shared" ref="F33:L33" si="0">SUM(F3:F32)</f>
        <v>2500</v>
      </c>
      <c r="G33" s="100">
        <f t="shared" si="0"/>
        <v>565.33000000000004</v>
      </c>
      <c r="H33" s="100">
        <f t="shared" si="0"/>
        <v>0</v>
      </c>
      <c r="I33" s="100">
        <f t="shared" si="0"/>
        <v>4232</v>
      </c>
      <c r="J33" s="100">
        <f t="shared" si="0"/>
        <v>2306.0499999999997</v>
      </c>
      <c r="K33" s="100">
        <f t="shared" si="0"/>
        <v>585</v>
      </c>
      <c r="L33" s="138">
        <f t="shared" si="0"/>
        <v>124455.38000000002</v>
      </c>
      <c r="M33" s="138">
        <f>SUM(M3:M32)</f>
        <v>-143.37</v>
      </c>
      <c r="N33" s="138">
        <f t="shared" ref="N33:X33" si="1">SUM(N3:N32)</f>
        <v>10708.059999999998</v>
      </c>
      <c r="O33" s="138">
        <f t="shared" si="1"/>
        <v>282.67</v>
      </c>
      <c r="P33" s="138">
        <f t="shared" si="1"/>
        <v>10935</v>
      </c>
      <c r="Q33" s="138">
        <f t="shared" si="1"/>
        <v>866.66000000000008</v>
      </c>
      <c r="R33" s="138">
        <f t="shared" si="1"/>
        <v>-0.62</v>
      </c>
      <c r="S33" s="138">
        <f t="shared" si="1"/>
        <v>1454.6500000000003</v>
      </c>
      <c r="T33" s="138">
        <f t="shared" si="1"/>
        <v>847.99</v>
      </c>
      <c r="U33" s="138">
        <f t="shared" si="1"/>
        <v>-10708.059999999998</v>
      </c>
      <c r="V33" s="138">
        <f t="shared" si="1"/>
        <v>845</v>
      </c>
      <c r="W33" s="138">
        <f t="shared" si="1"/>
        <v>15087.979999999996</v>
      </c>
      <c r="X33" s="138">
        <f t="shared" si="1"/>
        <v>109367.4</v>
      </c>
      <c r="Y33" s="140"/>
      <c r="Z33" s="140"/>
      <c r="AA33" s="140"/>
    </row>
    <row r="34" spans="1:27" ht="23.25" customHeight="1" thickBot="1" x14ac:dyDescent="0.3">
      <c r="A34" s="188" t="s">
        <v>202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 t="s">
        <v>202</v>
      </c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40"/>
      <c r="Z34" s="140"/>
      <c r="AA34" s="140"/>
    </row>
    <row r="35" spans="1:27" ht="22.5" customHeight="1" thickBot="1" x14ac:dyDescent="0.3">
      <c r="A35" s="93" t="s">
        <v>0</v>
      </c>
      <c r="B35" s="151" t="s">
        <v>1</v>
      </c>
      <c r="C35" s="151" t="s">
        <v>79</v>
      </c>
      <c r="D35" s="151" t="s">
        <v>80</v>
      </c>
      <c r="E35" s="94" t="s">
        <v>2</v>
      </c>
      <c r="F35" s="94" t="s">
        <v>56</v>
      </c>
      <c r="G35" s="94" t="s">
        <v>3</v>
      </c>
      <c r="H35" s="94" t="s">
        <v>66</v>
      </c>
      <c r="I35" s="94" t="s">
        <v>4</v>
      </c>
      <c r="J35" s="94" t="s">
        <v>5</v>
      </c>
      <c r="K35" s="94" t="s">
        <v>6</v>
      </c>
      <c r="L35" s="150" t="s">
        <v>7</v>
      </c>
      <c r="M35" s="94" t="s">
        <v>8</v>
      </c>
      <c r="N35" s="94" t="s">
        <v>9</v>
      </c>
      <c r="O35" s="94" t="s">
        <v>10</v>
      </c>
      <c r="P35" s="94" t="s">
        <v>11</v>
      </c>
      <c r="Q35" s="94" t="s">
        <v>67</v>
      </c>
      <c r="R35" s="94" t="s">
        <v>12</v>
      </c>
      <c r="S35" s="94" t="s">
        <v>13</v>
      </c>
      <c r="T35" s="94" t="s">
        <v>201</v>
      </c>
      <c r="U35" s="94" t="s">
        <v>203</v>
      </c>
      <c r="V35" s="94" t="s">
        <v>63</v>
      </c>
      <c r="W35" s="95" t="s">
        <v>18</v>
      </c>
      <c r="X35" s="96" t="s">
        <v>19</v>
      </c>
      <c r="Y35" s="140"/>
      <c r="Z35" s="140"/>
      <c r="AA35" s="140"/>
    </row>
    <row r="36" spans="1:27" ht="14.25" customHeight="1" x14ac:dyDescent="0.25">
      <c r="A36" s="131" t="s">
        <v>20</v>
      </c>
      <c r="B36" s="152" t="s">
        <v>126</v>
      </c>
      <c r="C36" s="153" t="s">
        <v>81</v>
      </c>
      <c r="D36" s="153" t="s">
        <v>82</v>
      </c>
      <c r="E36" s="126">
        <v>4767.1499999999996</v>
      </c>
      <c r="F36" s="126">
        <v>0</v>
      </c>
      <c r="G36" s="126">
        <v>95.34</v>
      </c>
      <c r="H36" s="126">
        <v>328.95</v>
      </c>
      <c r="I36" s="126">
        <v>529</v>
      </c>
      <c r="J36" s="126">
        <v>424.51</v>
      </c>
      <c r="K36" s="126">
        <v>0</v>
      </c>
      <c r="L36" s="126">
        <v>6144.95</v>
      </c>
      <c r="M36" s="126">
        <v>0</v>
      </c>
      <c r="N36" s="126">
        <v>765.3</v>
      </c>
      <c r="O36" s="126">
        <v>47.67</v>
      </c>
      <c r="P36" s="126">
        <v>1540</v>
      </c>
      <c r="Q36" s="126">
        <v>0</v>
      </c>
      <c r="R36" s="129">
        <v>-0.12</v>
      </c>
      <c r="S36" s="126">
        <v>262.19</v>
      </c>
      <c r="T36" s="126">
        <v>143.01</v>
      </c>
      <c r="U36" s="129">
        <v>-765.3</v>
      </c>
      <c r="V36" s="126">
        <v>0</v>
      </c>
      <c r="W36" s="126">
        <v>1992.75</v>
      </c>
      <c r="X36" s="126">
        <v>4152.2</v>
      </c>
      <c r="Y36" s="140"/>
      <c r="Z36" s="140"/>
      <c r="AA36" s="140"/>
    </row>
    <row r="37" spans="1:27" ht="14.25" customHeight="1" x14ac:dyDescent="0.25">
      <c r="A37" s="132" t="s">
        <v>21</v>
      </c>
      <c r="B37" s="154" t="s">
        <v>127</v>
      </c>
      <c r="C37" s="155" t="s">
        <v>83</v>
      </c>
      <c r="D37" s="155" t="s">
        <v>82</v>
      </c>
      <c r="E37" s="98">
        <v>4407.1499999999996</v>
      </c>
      <c r="F37" s="98">
        <v>0</v>
      </c>
      <c r="G37" s="98">
        <v>88.14</v>
      </c>
      <c r="H37" s="98">
        <v>265.36</v>
      </c>
      <c r="I37" s="98">
        <v>529</v>
      </c>
      <c r="J37" s="98">
        <v>379.09</v>
      </c>
      <c r="K37" s="98">
        <v>65</v>
      </c>
      <c r="L37" s="98">
        <v>5733.74</v>
      </c>
      <c r="M37" s="98">
        <v>0</v>
      </c>
      <c r="N37" s="98">
        <v>677.46</v>
      </c>
      <c r="O37" s="98">
        <v>44.07</v>
      </c>
      <c r="P37" s="98">
        <v>850</v>
      </c>
      <c r="Q37" s="98">
        <v>0</v>
      </c>
      <c r="R37" s="98">
        <v>7.0000000000000007E-2</v>
      </c>
      <c r="S37" s="98">
        <v>242.39</v>
      </c>
      <c r="T37" s="98">
        <v>132.21</v>
      </c>
      <c r="U37" s="99">
        <v>-677.46</v>
      </c>
      <c r="V37" s="98">
        <v>0</v>
      </c>
      <c r="W37" s="98">
        <v>1268.74</v>
      </c>
      <c r="X37" s="98">
        <v>4465</v>
      </c>
      <c r="Y37" s="140"/>
      <c r="Z37" s="140"/>
      <c r="AA37" s="140"/>
    </row>
    <row r="38" spans="1:27" ht="14.25" customHeight="1" x14ac:dyDescent="0.25">
      <c r="A38" s="132" t="s">
        <v>22</v>
      </c>
      <c r="B38" s="154" t="s">
        <v>128</v>
      </c>
      <c r="C38" s="155" t="s">
        <v>84</v>
      </c>
      <c r="D38" s="155" t="s">
        <v>82</v>
      </c>
      <c r="E38" s="98">
        <v>3047.7</v>
      </c>
      <c r="F38" s="98">
        <v>0</v>
      </c>
      <c r="G38" s="98">
        <v>60.95</v>
      </c>
      <c r="H38" s="98">
        <v>201.78</v>
      </c>
      <c r="I38" s="98">
        <v>529</v>
      </c>
      <c r="J38" s="98">
        <v>288.26</v>
      </c>
      <c r="K38" s="98">
        <v>0</v>
      </c>
      <c r="L38" s="98">
        <v>4127.6899999999996</v>
      </c>
      <c r="M38" s="98">
        <v>0</v>
      </c>
      <c r="N38" s="98">
        <v>369.46</v>
      </c>
      <c r="O38" s="98">
        <v>30.48</v>
      </c>
      <c r="P38" s="98">
        <v>1255</v>
      </c>
      <c r="Q38" s="98">
        <v>0</v>
      </c>
      <c r="R38" s="99">
        <v>-0.04</v>
      </c>
      <c r="S38" s="98">
        <v>167.62</v>
      </c>
      <c r="T38" s="98">
        <v>91.43</v>
      </c>
      <c r="U38" s="99">
        <v>-369.46</v>
      </c>
      <c r="V38" s="98">
        <v>0</v>
      </c>
      <c r="W38" s="98">
        <v>1544.49</v>
      </c>
      <c r="X38" s="98">
        <v>2583.1999999999998</v>
      </c>
      <c r="Y38" s="140"/>
      <c r="Z38" s="140"/>
      <c r="AA38" s="140"/>
    </row>
    <row r="39" spans="1:27" ht="14.25" customHeight="1" x14ac:dyDescent="0.25">
      <c r="A39" s="132" t="s">
        <v>65</v>
      </c>
      <c r="B39" s="156" t="s">
        <v>169</v>
      </c>
      <c r="C39" s="157" t="s">
        <v>111</v>
      </c>
      <c r="D39" s="157" t="s">
        <v>86</v>
      </c>
      <c r="E39" s="98">
        <v>4048.95</v>
      </c>
      <c r="F39" s="98">
        <v>0</v>
      </c>
      <c r="G39" s="98">
        <v>80.98</v>
      </c>
      <c r="H39" s="98">
        <v>0</v>
      </c>
      <c r="I39" s="98">
        <v>529</v>
      </c>
      <c r="J39" s="98">
        <v>0</v>
      </c>
      <c r="K39" s="98">
        <v>0</v>
      </c>
      <c r="L39" s="98">
        <v>4658.93</v>
      </c>
      <c r="M39" s="98">
        <v>0</v>
      </c>
      <c r="N39" s="98">
        <v>462.42</v>
      </c>
      <c r="O39" s="98">
        <v>40.49</v>
      </c>
      <c r="P39" s="98">
        <v>0</v>
      </c>
      <c r="Q39" s="98">
        <v>0</v>
      </c>
      <c r="R39" s="98">
        <v>0.08</v>
      </c>
      <c r="S39" s="98">
        <v>222.69</v>
      </c>
      <c r="T39" s="98">
        <v>121.47</v>
      </c>
      <c r="U39" s="99">
        <v>-462.42</v>
      </c>
      <c r="V39" s="98">
        <v>0</v>
      </c>
      <c r="W39" s="98">
        <v>384.73</v>
      </c>
      <c r="X39" s="98">
        <v>4274.2</v>
      </c>
      <c r="Y39" s="140"/>
      <c r="Z39" s="140"/>
      <c r="AA39" s="140"/>
    </row>
    <row r="40" spans="1:27" ht="14.25" customHeight="1" x14ac:dyDescent="0.25">
      <c r="A40" s="132" t="s">
        <v>23</v>
      </c>
      <c r="B40" s="154" t="s">
        <v>129</v>
      </c>
      <c r="C40" s="155" t="s">
        <v>85</v>
      </c>
      <c r="D40" s="155" t="s">
        <v>86</v>
      </c>
      <c r="E40" s="98">
        <v>3173.4</v>
      </c>
      <c r="F40" s="98">
        <v>0</v>
      </c>
      <c r="G40" s="98">
        <v>63.47</v>
      </c>
      <c r="H40" s="98">
        <v>201.78</v>
      </c>
      <c r="I40" s="98">
        <v>529</v>
      </c>
      <c r="J40" s="98">
        <v>288.26</v>
      </c>
      <c r="K40" s="98">
        <v>105</v>
      </c>
      <c r="L40" s="98">
        <v>4360.91</v>
      </c>
      <c r="M40" s="98">
        <v>0</v>
      </c>
      <c r="N40" s="98">
        <v>409.02</v>
      </c>
      <c r="O40" s="98">
        <v>31.73</v>
      </c>
      <c r="P40" s="98">
        <v>0</v>
      </c>
      <c r="Q40" s="98">
        <v>0</v>
      </c>
      <c r="R40" s="98">
        <v>0.04</v>
      </c>
      <c r="S40" s="98">
        <v>174.54</v>
      </c>
      <c r="T40" s="98">
        <v>95.2</v>
      </c>
      <c r="U40" s="99">
        <v>-409.02</v>
      </c>
      <c r="V40" s="98">
        <v>0</v>
      </c>
      <c r="W40" s="98">
        <v>301.51</v>
      </c>
      <c r="X40" s="98">
        <v>4059.4</v>
      </c>
      <c r="Y40" s="140"/>
      <c r="Z40" s="140"/>
      <c r="AA40" s="140"/>
    </row>
    <row r="41" spans="1:27" ht="14.25" customHeight="1" x14ac:dyDescent="0.25">
      <c r="A41" s="132" t="s">
        <v>24</v>
      </c>
      <c r="B41" s="154" t="s">
        <v>130</v>
      </c>
      <c r="C41" s="155" t="s">
        <v>87</v>
      </c>
      <c r="D41" s="155" t="s">
        <v>86</v>
      </c>
      <c r="E41" s="98">
        <v>3589.5</v>
      </c>
      <c r="F41" s="98">
        <v>0</v>
      </c>
      <c r="G41" s="98">
        <v>71.790000000000006</v>
      </c>
      <c r="H41" s="98">
        <v>201.78</v>
      </c>
      <c r="I41" s="98">
        <v>529</v>
      </c>
      <c r="J41" s="98">
        <v>288.26</v>
      </c>
      <c r="K41" s="98">
        <v>0</v>
      </c>
      <c r="L41" s="98">
        <v>4680.33</v>
      </c>
      <c r="M41" s="98">
        <v>0</v>
      </c>
      <c r="N41" s="98">
        <v>466.26</v>
      </c>
      <c r="O41" s="98">
        <v>35.9</v>
      </c>
      <c r="P41" s="98">
        <v>1210</v>
      </c>
      <c r="Q41" s="98">
        <v>0</v>
      </c>
      <c r="R41" s="99">
        <v>-0.08</v>
      </c>
      <c r="S41" s="98">
        <v>197.42</v>
      </c>
      <c r="T41" s="98">
        <v>107.69</v>
      </c>
      <c r="U41" s="99">
        <v>-466.26</v>
      </c>
      <c r="V41" s="98">
        <v>0</v>
      </c>
      <c r="W41" s="98">
        <v>1550.93</v>
      </c>
      <c r="X41" s="98">
        <v>3129.4</v>
      </c>
      <c r="Y41" s="140"/>
      <c r="Z41" s="140"/>
      <c r="AA41" s="140"/>
    </row>
    <row r="42" spans="1:27" ht="14.25" customHeight="1" x14ac:dyDescent="0.25">
      <c r="A42" s="132" t="s">
        <v>25</v>
      </c>
      <c r="B42" s="154" t="s">
        <v>131</v>
      </c>
      <c r="C42" s="155" t="s">
        <v>87</v>
      </c>
      <c r="D42" s="155" t="s">
        <v>86</v>
      </c>
      <c r="E42" s="98">
        <v>3070.8</v>
      </c>
      <c r="F42" s="98">
        <v>0</v>
      </c>
      <c r="G42" s="98">
        <v>61.42</v>
      </c>
      <c r="H42" s="98">
        <v>128.32</v>
      </c>
      <c r="I42" s="98">
        <v>529</v>
      </c>
      <c r="J42" s="98">
        <v>197.42</v>
      </c>
      <c r="K42" s="98">
        <v>90</v>
      </c>
      <c r="L42" s="98">
        <v>4076.96</v>
      </c>
      <c r="M42" s="98">
        <v>0</v>
      </c>
      <c r="N42" s="98">
        <v>361.34</v>
      </c>
      <c r="O42" s="98">
        <v>30.71</v>
      </c>
      <c r="P42" s="98">
        <v>960</v>
      </c>
      <c r="Q42" s="98">
        <v>0</v>
      </c>
      <c r="R42" s="98">
        <v>0.04</v>
      </c>
      <c r="S42" s="98">
        <v>168.89</v>
      </c>
      <c r="T42" s="98">
        <v>92.12</v>
      </c>
      <c r="U42" s="99">
        <v>-361.34</v>
      </c>
      <c r="V42" s="98">
        <v>0</v>
      </c>
      <c r="W42" s="98">
        <v>1251.76</v>
      </c>
      <c r="X42" s="98">
        <v>2825.2</v>
      </c>
      <c r="Y42" s="140"/>
      <c r="Z42" s="140"/>
      <c r="AA42" s="140"/>
    </row>
    <row r="43" spans="1:27" ht="14.25" customHeight="1" x14ac:dyDescent="0.25">
      <c r="A43" s="132" t="s">
        <v>26</v>
      </c>
      <c r="B43" s="154" t="s">
        <v>132</v>
      </c>
      <c r="C43" s="155" t="s">
        <v>120</v>
      </c>
      <c r="D43" s="155" t="s">
        <v>88</v>
      </c>
      <c r="E43" s="98">
        <v>2161.9499999999998</v>
      </c>
      <c r="F43" s="98">
        <v>0</v>
      </c>
      <c r="G43" s="98">
        <v>43.24</v>
      </c>
      <c r="H43" s="98">
        <v>128.32</v>
      </c>
      <c r="I43" s="98">
        <v>529</v>
      </c>
      <c r="J43" s="98">
        <v>197.42</v>
      </c>
      <c r="K43" s="98">
        <v>325</v>
      </c>
      <c r="L43" s="98">
        <v>3384.93</v>
      </c>
      <c r="M43" s="98">
        <v>0</v>
      </c>
      <c r="N43" s="98">
        <v>139.13999999999999</v>
      </c>
      <c r="O43" s="98">
        <v>21.62</v>
      </c>
      <c r="P43" s="98">
        <v>0</v>
      </c>
      <c r="Q43" s="98">
        <v>0</v>
      </c>
      <c r="R43" s="99">
        <v>-0.06</v>
      </c>
      <c r="S43" s="98">
        <v>118.91</v>
      </c>
      <c r="T43" s="98">
        <v>64.86</v>
      </c>
      <c r="U43" s="99">
        <v>-139.13999999999999</v>
      </c>
      <c r="V43" s="98">
        <v>0</v>
      </c>
      <c r="W43" s="98">
        <v>205.33</v>
      </c>
      <c r="X43" s="98">
        <v>3179.6</v>
      </c>
      <c r="Y43" s="140"/>
      <c r="Z43" s="140"/>
      <c r="AA43" s="140"/>
    </row>
    <row r="44" spans="1:27" ht="14.25" customHeight="1" x14ac:dyDescent="0.25">
      <c r="A44" s="132" t="s">
        <v>27</v>
      </c>
      <c r="B44" s="155" t="s">
        <v>133</v>
      </c>
      <c r="C44" s="155" t="s">
        <v>89</v>
      </c>
      <c r="D44" s="155" t="s">
        <v>90</v>
      </c>
      <c r="E44" s="98">
        <v>3499.95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3499.95</v>
      </c>
      <c r="M44" s="98">
        <v>0</v>
      </c>
      <c r="N44" s="98">
        <v>151.65</v>
      </c>
      <c r="O44" s="98">
        <v>0</v>
      </c>
      <c r="P44" s="98">
        <v>0</v>
      </c>
      <c r="Q44" s="98">
        <v>0</v>
      </c>
      <c r="R44" s="99">
        <v>-0.05</v>
      </c>
      <c r="S44" s="98">
        <v>0</v>
      </c>
      <c r="T44" s="98">
        <v>0</v>
      </c>
      <c r="U44" s="99">
        <v>-151.65</v>
      </c>
      <c r="V44" s="98">
        <v>0</v>
      </c>
      <c r="W44" s="98">
        <v>-0.05</v>
      </c>
      <c r="X44" s="98">
        <v>3500</v>
      </c>
      <c r="Y44" s="140"/>
      <c r="Z44" s="140"/>
      <c r="AA44" s="140"/>
    </row>
    <row r="45" spans="1:27" ht="14.25" customHeight="1" x14ac:dyDescent="0.25">
      <c r="A45" s="132" t="s">
        <v>28</v>
      </c>
      <c r="B45" s="155" t="s">
        <v>134</v>
      </c>
      <c r="C45" s="155" t="s">
        <v>91</v>
      </c>
      <c r="D45" s="155" t="s">
        <v>86</v>
      </c>
      <c r="E45" s="98">
        <v>3500.1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3500.1</v>
      </c>
      <c r="M45" s="98">
        <v>0</v>
      </c>
      <c r="N45" s="98">
        <v>151.66999999999999</v>
      </c>
      <c r="O45" s="98">
        <v>0</v>
      </c>
      <c r="P45" s="98">
        <v>0</v>
      </c>
      <c r="Q45" s="98">
        <v>0</v>
      </c>
      <c r="R45" s="98">
        <v>0.1</v>
      </c>
      <c r="S45" s="98">
        <v>0</v>
      </c>
      <c r="T45" s="98">
        <v>0</v>
      </c>
      <c r="U45" s="99">
        <v>-151.66999999999999</v>
      </c>
      <c r="V45" s="98">
        <v>0</v>
      </c>
      <c r="W45" s="98">
        <v>0.1</v>
      </c>
      <c r="X45" s="98">
        <v>3500</v>
      </c>
      <c r="Y45" s="140"/>
      <c r="Z45" s="143">
        <f>+W33+W67</f>
        <v>29843.069999999996</v>
      </c>
      <c r="AA45" s="140"/>
    </row>
    <row r="46" spans="1:27" ht="14.25" customHeight="1" x14ac:dyDescent="0.25">
      <c r="A46" s="132" t="s">
        <v>29</v>
      </c>
      <c r="B46" s="155" t="s">
        <v>135</v>
      </c>
      <c r="C46" s="155" t="s">
        <v>92</v>
      </c>
      <c r="D46" s="155" t="s">
        <v>93</v>
      </c>
      <c r="E46" s="98">
        <v>2500.0500000000002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2500.0500000000002</v>
      </c>
      <c r="M46" s="98">
        <v>0</v>
      </c>
      <c r="N46" s="98">
        <v>7.67</v>
      </c>
      <c r="O46" s="98">
        <v>0</v>
      </c>
      <c r="P46" s="98">
        <v>0</v>
      </c>
      <c r="Q46" s="98">
        <v>0</v>
      </c>
      <c r="R46" s="99">
        <v>-0.15</v>
      </c>
      <c r="S46" s="98">
        <v>0</v>
      </c>
      <c r="T46" s="98">
        <v>0</v>
      </c>
      <c r="U46" s="99">
        <v>-7.67</v>
      </c>
      <c r="V46" s="98">
        <v>0</v>
      </c>
      <c r="W46" s="98">
        <v>-0.15</v>
      </c>
      <c r="X46" s="98">
        <v>2500.1999999999998</v>
      </c>
      <c r="Y46" s="140"/>
      <c r="Z46" s="140"/>
      <c r="AA46" s="140"/>
    </row>
    <row r="47" spans="1:27" ht="14.25" customHeight="1" x14ac:dyDescent="0.25">
      <c r="A47" s="132" t="s">
        <v>34</v>
      </c>
      <c r="B47" s="155" t="s">
        <v>140</v>
      </c>
      <c r="C47" s="155" t="s">
        <v>100</v>
      </c>
      <c r="D47" s="155" t="s">
        <v>88</v>
      </c>
      <c r="E47" s="98">
        <v>2500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2500</v>
      </c>
      <c r="M47" s="98">
        <v>0</v>
      </c>
      <c r="N47" s="98">
        <v>7.66</v>
      </c>
      <c r="O47" s="98">
        <v>0</v>
      </c>
      <c r="P47" s="98">
        <v>450</v>
      </c>
      <c r="Q47" s="98">
        <v>0</v>
      </c>
      <c r="R47" s="98">
        <v>0</v>
      </c>
      <c r="S47" s="98">
        <v>0</v>
      </c>
      <c r="T47" s="98">
        <v>0</v>
      </c>
      <c r="U47" s="99">
        <v>-7.66</v>
      </c>
      <c r="V47" s="98">
        <v>0</v>
      </c>
      <c r="W47" s="98">
        <v>450</v>
      </c>
      <c r="X47" s="98">
        <v>2050</v>
      </c>
      <c r="Y47" s="140"/>
      <c r="Z47" s="140"/>
      <c r="AA47" s="140"/>
    </row>
    <row r="48" spans="1:27" ht="14.25" customHeight="1" x14ac:dyDescent="0.25">
      <c r="A48" s="132" t="s">
        <v>36</v>
      </c>
      <c r="B48" s="155" t="s">
        <v>142</v>
      </c>
      <c r="C48" s="155" t="s">
        <v>102</v>
      </c>
      <c r="D48" s="155" t="s">
        <v>103</v>
      </c>
      <c r="E48" s="98">
        <v>4000.05</v>
      </c>
      <c r="F48" s="98">
        <v>500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4500.05</v>
      </c>
      <c r="M48" s="98">
        <v>0</v>
      </c>
      <c r="N48" s="98">
        <v>433.95</v>
      </c>
      <c r="O48" s="98">
        <v>0</v>
      </c>
      <c r="P48" s="98">
        <v>0</v>
      </c>
      <c r="Q48" s="98">
        <v>0</v>
      </c>
      <c r="R48" s="99">
        <v>-0.15</v>
      </c>
      <c r="S48" s="98">
        <v>0</v>
      </c>
      <c r="T48" s="98">
        <v>0</v>
      </c>
      <c r="U48" s="99">
        <v>-433.95</v>
      </c>
      <c r="V48" s="98">
        <v>0</v>
      </c>
      <c r="W48" s="98">
        <v>-0.15</v>
      </c>
      <c r="X48" s="98">
        <v>4500.2</v>
      </c>
      <c r="Y48" s="140"/>
      <c r="Z48" s="140"/>
      <c r="AA48" s="140"/>
    </row>
    <row r="49" spans="1:27" ht="14.25" customHeight="1" x14ac:dyDescent="0.25">
      <c r="A49" s="132" t="s">
        <v>37</v>
      </c>
      <c r="B49" s="155" t="s">
        <v>143</v>
      </c>
      <c r="C49" s="155" t="s">
        <v>121</v>
      </c>
      <c r="D49" s="155" t="s">
        <v>86</v>
      </c>
      <c r="E49" s="98">
        <v>3466.68</v>
      </c>
      <c r="F49" s="98">
        <v>500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3966.68</v>
      </c>
      <c r="M49" s="98">
        <v>0</v>
      </c>
      <c r="N49" s="98">
        <v>343.7</v>
      </c>
      <c r="O49" s="98">
        <v>0</v>
      </c>
      <c r="P49" s="98">
        <v>0</v>
      </c>
      <c r="Q49" s="98">
        <v>0</v>
      </c>
      <c r="R49" s="98">
        <v>0.08</v>
      </c>
      <c r="S49" s="98">
        <v>0</v>
      </c>
      <c r="T49" s="98">
        <v>0</v>
      </c>
      <c r="U49" s="99">
        <v>-343.7</v>
      </c>
      <c r="V49" s="98">
        <v>0</v>
      </c>
      <c r="W49" s="98">
        <v>0.08</v>
      </c>
      <c r="X49" s="98">
        <v>3966.6</v>
      </c>
      <c r="Y49" s="140"/>
      <c r="Z49" s="140"/>
      <c r="AA49" s="140"/>
    </row>
    <row r="50" spans="1:27" ht="14.25" customHeight="1" x14ac:dyDescent="0.25">
      <c r="A50" s="132" t="s">
        <v>39</v>
      </c>
      <c r="B50" s="155" t="s">
        <v>145</v>
      </c>
      <c r="C50" s="155" t="s">
        <v>122</v>
      </c>
      <c r="D50" s="155" t="s">
        <v>104</v>
      </c>
      <c r="E50" s="98">
        <v>3000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3000</v>
      </c>
      <c r="M50" s="98">
        <v>0</v>
      </c>
      <c r="N50" s="98">
        <v>76.98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9">
        <v>-76.98</v>
      </c>
      <c r="V50" s="98">
        <v>0</v>
      </c>
      <c r="W50" s="98">
        <v>0</v>
      </c>
      <c r="X50" s="98">
        <v>3000</v>
      </c>
      <c r="Y50" s="140"/>
      <c r="Z50" s="140"/>
      <c r="AA50" s="140"/>
    </row>
    <row r="51" spans="1:27" ht="14.25" customHeight="1" x14ac:dyDescent="0.25">
      <c r="A51" s="132" t="s">
        <v>40</v>
      </c>
      <c r="B51" s="155" t="s">
        <v>146</v>
      </c>
      <c r="C51" s="155" t="s">
        <v>105</v>
      </c>
      <c r="D51" s="155" t="s">
        <v>86</v>
      </c>
      <c r="E51" s="98">
        <v>4500</v>
      </c>
      <c r="F51" s="98">
        <v>500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5000</v>
      </c>
      <c r="M51" s="98">
        <v>0</v>
      </c>
      <c r="N51" s="98">
        <v>523.54</v>
      </c>
      <c r="O51" s="98">
        <v>0</v>
      </c>
      <c r="P51" s="98">
        <v>2270</v>
      </c>
      <c r="Q51" s="98">
        <v>0</v>
      </c>
      <c r="R51" s="98">
        <v>0</v>
      </c>
      <c r="S51" s="98">
        <v>0</v>
      </c>
      <c r="T51" s="98">
        <v>0</v>
      </c>
      <c r="U51" s="99">
        <v>-523.54</v>
      </c>
      <c r="V51" s="98">
        <v>0</v>
      </c>
      <c r="W51" s="98">
        <v>2270</v>
      </c>
      <c r="X51" s="98">
        <v>2730</v>
      </c>
      <c r="Y51" s="140"/>
      <c r="Z51" s="140"/>
      <c r="AA51" s="140"/>
    </row>
    <row r="52" spans="1:27" ht="14.25" customHeight="1" x14ac:dyDescent="0.25">
      <c r="A52" s="132" t="s">
        <v>41</v>
      </c>
      <c r="B52" s="155" t="s">
        <v>147</v>
      </c>
      <c r="C52" s="155" t="s">
        <v>106</v>
      </c>
      <c r="D52" s="155" t="s">
        <v>106</v>
      </c>
      <c r="E52" s="98">
        <v>2000.1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2000.1</v>
      </c>
      <c r="M52" s="99">
        <v>-71.680000000000007</v>
      </c>
      <c r="N52" s="98">
        <v>0</v>
      </c>
      <c r="O52" s="98">
        <v>0</v>
      </c>
      <c r="P52" s="98">
        <v>0</v>
      </c>
      <c r="Q52" s="98">
        <v>0</v>
      </c>
      <c r="R52" s="99">
        <v>-0.02</v>
      </c>
      <c r="S52" s="98">
        <v>0</v>
      </c>
      <c r="T52" s="98">
        <v>0</v>
      </c>
      <c r="U52" s="98">
        <v>0</v>
      </c>
      <c r="V52" s="98">
        <v>0</v>
      </c>
      <c r="W52" s="98">
        <v>-71.7</v>
      </c>
      <c r="X52" s="98">
        <v>2071.8000000000002</v>
      </c>
      <c r="Y52" s="140"/>
      <c r="Z52" s="140"/>
      <c r="AA52" s="140"/>
    </row>
    <row r="53" spans="1:27" ht="14.25" customHeight="1" x14ac:dyDescent="0.25">
      <c r="A53" s="132" t="s">
        <v>42</v>
      </c>
      <c r="B53" s="155" t="s">
        <v>148</v>
      </c>
      <c r="C53" s="155" t="s">
        <v>123</v>
      </c>
      <c r="D53" s="155" t="s">
        <v>93</v>
      </c>
      <c r="E53" s="98">
        <v>2666.7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2666.7</v>
      </c>
      <c r="M53" s="98">
        <v>0</v>
      </c>
      <c r="N53" s="98">
        <v>40.72</v>
      </c>
      <c r="O53" s="98">
        <v>0</v>
      </c>
      <c r="P53" s="98">
        <v>0</v>
      </c>
      <c r="Q53" s="98">
        <v>0</v>
      </c>
      <c r="R53" s="99">
        <v>-0.1</v>
      </c>
      <c r="S53" s="98">
        <v>0</v>
      </c>
      <c r="T53" s="98">
        <v>0</v>
      </c>
      <c r="U53" s="99">
        <v>-40.72</v>
      </c>
      <c r="V53" s="98">
        <v>0</v>
      </c>
      <c r="W53" s="98">
        <v>-0.1</v>
      </c>
      <c r="X53" s="98">
        <v>2666.8</v>
      </c>
      <c r="Y53" s="140"/>
      <c r="Z53" s="140"/>
      <c r="AA53" s="140"/>
    </row>
    <row r="54" spans="1:27" ht="14.25" customHeight="1" x14ac:dyDescent="0.25">
      <c r="A54" s="132" t="s">
        <v>43</v>
      </c>
      <c r="B54" s="155" t="s">
        <v>149</v>
      </c>
      <c r="C54" s="155" t="s">
        <v>107</v>
      </c>
      <c r="D54" s="155" t="s">
        <v>108</v>
      </c>
      <c r="E54" s="98">
        <v>2500.0500000000002</v>
      </c>
      <c r="F54" s="98">
        <v>500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3000.05</v>
      </c>
      <c r="M54" s="98">
        <v>0</v>
      </c>
      <c r="N54" s="98">
        <v>76.989999999999995</v>
      </c>
      <c r="O54" s="98">
        <v>0</v>
      </c>
      <c r="P54" s="98">
        <v>0</v>
      </c>
      <c r="Q54" s="98">
        <v>0</v>
      </c>
      <c r="R54" s="98">
        <v>0.05</v>
      </c>
      <c r="S54" s="98">
        <v>0</v>
      </c>
      <c r="T54" s="98">
        <v>0</v>
      </c>
      <c r="U54" s="99">
        <v>-76.989999999999995</v>
      </c>
      <c r="V54" s="98">
        <v>0</v>
      </c>
      <c r="W54" s="98">
        <v>0.05</v>
      </c>
      <c r="X54" s="98">
        <v>3000</v>
      </c>
      <c r="Y54" s="140"/>
      <c r="Z54" s="140"/>
      <c r="AA54" s="140"/>
    </row>
    <row r="55" spans="1:27" ht="14.25" customHeight="1" x14ac:dyDescent="0.25">
      <c r="A55" s="132" t="s">
        <v>44</v>
      </c>
      <c r="B55" s="155" t="s">
        <v>150</v>
      </c>
      <c r="C55" s="155" t="s">
        <v>109</v>
      </c>
      <c r="D55" s="155" t="s">
        <v>90</v>
      </c>
      <c r="E55" s="98">
        <v>1999.95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1999.95</v>
      </c>
      <c r="M55" s="99">
        <v>-71.69</v>
      </c>
      <c r="N55" s="98">
        <v>0</v>
      </c>
      <c r="O55" s="98">
        <v>0</v>
      </c>
      <c r="P55" s="98">
        <v>0</v>
      </c>
      <c r="Q55" s="98">
        <v>0</v>
      </c>
      <c r="R55" s="98">
        <v>0.04</v>
      </c>
      <c r="S55" s="98">
        <v>0</v>
      </c>
      <c r="T55" s="98">
        <v>0</v>
      </c>
      <c r="U55" s="98">
        <v>0</v>
      </c>
      <c r="V55" s="98">
        <v>0</v>
      </c>
      <c r="W55" s="98">
        <v>-71.650000000000006</v>
      </c>
      <c r="X55" s="98">
        <v>2071.6</v>
      </c>
      <c r="Y55" s="140"/>
      <c r="Z55" s="140"/>
      <c r="AA55" s="140"/>
    </row>
    <row r="56" spans="1:27" ht="14.25" customHeight="1" x14ac:dyDescent="0.25">
      <c r="A56" s="132" t="s">
        <v>45</v>
      </c>
      <c r="B56" s="155" t="s">
        <v>151</v>
      </c>
      <c r="C56" s="155" t="s">
        <v>110</v>
      </c>
      <c r="D56" s="155" t="s">
        <v>124</v>
      </c>
      <c r="E56" s="98">
        <v>4000.05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4000.05</v>
      </c>
      <c r="M56" s="98">
        <v>0</v>
      </c>
      <c r="N56" s="98">
        <v>349.04</v>
      </c>
      <c r="O56" s="98">
        <v>0</v>
      </c>
      <c r="P56" s="98">
        <v>0</v>
      </c>
      <c r="Q56" s="98">
        <v>0</v>
      </c>
      <c r="R56" s="98">
        <v>0.05</v>
      </c>
      <c r="S56" s="98">
        <v>0</v>
      </c>
      <c r="T56" s="98">
        <v>0</v>
      </c>
      <c r="U56" s="99">
        <v>-349.04</v>
      </c>
      <c r="V56" s="98">
        <v>0</v>
      </c>
      <c r="W56" s="98">
        <v>0.05</v>
      </c>
      <c r="X56" s="98">
        <v>4000</v>
      </c>
      <c r="Y56" s="140"/>
      <c r="Z56" s="140"/>
      <c r="AA56" s="140"/>
    </row>
    <row r="57" spans="1:27" ht="14.25" customHeight="1" x14ac:dyDescent="0.25">
      <c r="A57" s="132" t="s">
        <v>46</v>
      </c>
      <c r="B57" s="155" t="s">
        <v>152</v>
      </c>
      <c r="C57" s="155" t="s">
        <v>111</v>
      </c>
      <c r="D57" s="155" t="s">
        <v>86</v>
      </c>
      <c r="E57" s="98">
        <v>3499.95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3499.95</v>
      </c>
      <c r="M57" s="98">
        <v>0</v>
      </c>
      <c r="N57" s="98">
        <v>151.65</v>
      </c>
      <c r="O57" s="98">
        <v>0</v>
      </c>
      <c r="P57" s="98">
        <v>0</v>
      </c>
      <c r="Q57" s="98">
        <v>0</v>
      </c>
      <c r="R57" s="99">
        <v>-0.05</v>
      </c>
      <c r="S57" s="98">
        <v>0</v>
      </c>
      <c r="T57" s="98">
        <v>0</v>
      </c>
      <c r="U57" s="99">
        <v>-151.65</v>
      </c>
      <c r="V57" s="98">
        <v>0</v>
      </c>
      <c r="W57" s="98">
        <v>-0.05</v>
      </c>
      <c r="X57" s="98">
        <v>3500</v>
      </c>
      <c r="Y57" s="140"/>
      <c r="Z57" s="140"/>
      <c r="AA57" s="140"/>
    </row>
    <row r="58" spans="1:27" ht="14.25" customHeight="1" x14ac:dyDescent="0.25">
      <c r="A58" s="132" t="s">
        <v>52</v>
      </c>
      <c r="B58" s="155" t="s">
        <v>157</v>
      </c>
      <c r="C58" s="155" t="s">
        <v>83</v>
      </c>
      <c r="D58" s="155" t="s">
        <v>124</v>
      </c>
      <c r="E58" s="98">
        <v>5000.1000000000004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5000.1000000000004</v>
      </c>
      <c r="M58" s="98">
        <v>0</v>
      </c>
      <c r="N58" s="98">
        <v>523.55999999999995</v>
      </c>
      <c r="O58" s="98">
        <v>0</v>
      </c>
      <c r="P58" s="98">
        <v>0</v>
      </c>
      <c r="Q58" s="98">
        <v>0</v>
      </c>
      <c r="R58" s="98">
        <v>0.1</v>
      </c>
      <c r="S58" s="98">
        <v>0</v>
      </c>
      <c r="T58" s="98">
        <v>0</v>
      </c>
      <c r="U58" s="99">
        <v>-523.55999999999995</v>
      </c>
      <c r="V58" s="98">
        <v>0</v>
      </c>
      <c r="W58" s="98">
        <v>0.1</v>
      </c>
      <c r="X58" s="98">
        <v>5000</v>
      </c>
      <c r="Y58" s="140"/>
      <c r="Z58" s="140"/>
      <c r="AA58" s="140"/>
    </row>
    <row r="59" spans="1:27" ht="14.25" customHeight="1" x14ac:dyDescent="0.25">
      <c r="A59" s="132" t="s">
        <v>53</v>
      </c>
      <c r="B59" s="155" t="s">
        <v>158</v>
      </c>
      <c r="C59" s="155" t="s">
        <v>112</v>
      </c>
      <c r="D59" s="155" t="s">
        <v>113</v>
      </c>
      <c r="E59" s="98">
        <v>4000.05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4000.05</v>
      </c>
      <c r="M59" s="98">
        <v>0</v>
      </c>
      <c r="N59" s="98">
        <v>349.04</v>
      </c>
      <c r="O59" s="98">
        <v>0</v>
      </c>
      <c r="P59" s="98">
        <v>0</v>
      </c>
      <c r="Q59" s="98">
        <v>0</v>
      </c>
      <c r="R59" s="98">
        <v>0.05</v>
      </c>
      <c r="S59" s="98">
        <v>0</v>
      </c>
      <c r="T59" s="98">
        <v>0</v>
      </c>
      <c r="U59" s="99">
        <v>-349.04</v>
      </c>
      <c r="V59" s="98">
        <v>0</v>
      </c>
      <c r="W59" s="98">
        <v>0.05</v>
      </c>
      <c r="X59" s="98">
        <v>4000</v>
      </c>
      <c r="Y59" s="140"/>
      <c r="Z59" s="143">
        <f>+X33+X67</f>
        <v>222847.8</v>
      </c>
      <c r="AA59" s="140"/>
    </row>
    <row r="60" spans="1:27" ht="14.25" customHeight="1" x14ac:dyDescent="0.25">
      <c r="A60" s="132" t="s">
        <v>54</v>
      </c>
      <c r="B60" s="155" t="s">
        <v>159</v>
      </c>
      <c r="C60" s="155" t="s">
        <v>114</v>
      </c>
      <c r="D60" s="155" t="s">
        <v>101</v>
      </c>
      <c r="E60" s="98">
        <v>2500.0500000000002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2500.0500000000002</v>
      </c>
      <c r="M60" s="98">
        <v>0</v>
      </c>
      <c r="N60" s="98">
        <v>7.67</v>
      </c>
      <c r="O60" s="98">
        <v>0</v>
      </c>
      <c r="P60" s="98">
        <v>0</v>
      </c>
      <c r="Q60" s="98">
        <v>0</v>
      </c>
      <c r="R60" s="98">
        <v>0.05</v>
      </c>
      <c r="S60" s="98">
        <v>0</v>
      </c>
      <c r="T60" s="98">
        <v>0</v>
      </c>
      <c r="U60" s="99">
        <v>-7.67</v>
      </c>
      <c r="V60" s="98">
        <v>0</v>
      </c>
      <c r="W60" s="98">
        <v>0.05</v>
      </c>
      <c r="X60" s="98">
        <v>2500</v>
      </c>
      <c r="Y60" s="140"/>
      <c r="Z60" s="140"/>
      <c r="AA60" s="140"/>
    </row>
    <row r="61" spans="1:27" ht="14.25" customHeight="1" x14ac:dyDescent="0.25">
      <c r="A61" s="132" t="s">
        <v>55</v>
      </c>
      <c r="B61" s="155" t="s">
        <v>162</v>
      </c>
      <c r="C61" s="155" t="s">
        <v>89</v>
      </c>
      <c r="D61" s="155" t="s">
        <v>90</v>
      </c>
      <c r="E61" s="98">
        <v>3499.95</v>
      </c>
      <c r="F61" s="98">
        <v>500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3999.95</v>
      </c>
      <c r="M61" s="98">
        <v>0</v>
      </c>
      <c r="N61" s="98">
        <v>349.02</v>
      </c>
      <c r="O61" s="98">
        <v>0</v>
      </c>
      <c r="P61" s="98">
        <v>0</v>
      </c>
      <c r="Q61" s="98">
        <v>233.33</v>
      </c>
      <c r="R61" s="99">
        <v>-0.18</v>
      </c>
      <c r="S61" s="98">
        <v>0</v>
      </c>
      <c r="T61" s="98">
        <v>0</v>
      </c>
      <c r="U61" s="99">
        <v>-349.02</v>
      </c>
      <c r="V61" s="98">
        <v>845</v>
      </c>
      <c r="W61" s="98">
        <v>1078.1500000000001</v>
      </c>
      <c r="X61" s="98">
        <v>2921.8</v>
      </c>
      <c r="Y61" s="140"/>
      <c r="Z61" s="140"/>
      <c r="AA61" s="140"/>
    </row>
    <row r="62" spans="1:27" ht="14.25" customHeight="1" x14ac:dyDescent="0.25">
      <c r="A62" s="132" t="s">
        <v>57</v>
      </c>
      <c r="B62" s="155" t="s">
        <v>163</v>
      </c>
      <c r="C62" s="155" t="s">
        <v>115</v>
      </c>
      <c r="D62" s="155" t="s">
        <v>89</v>
      </c>
      <c r="E62" s="98">
        <v>3499.95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3499.95</v>
      </c>
      <c r="M62" s="98">
        <v>0</v>
      </c>
      <c r="N62" s="98">
        <v>151.65</v>
      </c>
      <c r="O62" s="98">
        <v>0</v>
      </c>
      <c r="P62" s="98">
        <v>0</v>
      </c>
      <c r="Q62" s="98">
        <v>0</v>
      </c>
      <c r="R62" s="99">
        <v>-0.05</v>
      </c>
      <c r="S62" s="98">
        <v>0</v>
      </c>
      <c r="T62" s="98">
        <v>0</v>
      </c>
      <c r="U62" s="99">
        <v>-151.65</v>
      </c>
      <c r="V62" s="98">
        <v>0</v>
      </c>
      <c r="W62" s="98">
        <v>-0.05</v>
      </c>
      <c r="X62" s="98">
        <v>3500</v>
      </c>
      <c r="Y62" s="140"/>
      <c r="Z62" s="140"/>
      <c r="AA62" s="140"/>
    </row>
    <row r="63" spans="1:27" ht="14.25" customHeight="1" x14ac:dyDescent="0.25">
      <c r="A63" s="132" t="s">
        <v>58</v>
      </c>
      <c r="B63" s="155" t="s">
        <v>165</v>
      </c>
      <c r="C63" s="155" t="s">
        <v>123</v>
      </c>
      <c r="D63" s="155" t="s">
        <v>93</v>
      </c>
      <c r="E63" s="98">
        <v>4000.05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4000.05</v>
      </c>
      <c r="M63" s="98">
        <v>0</v>
      </c>
      <c r="N63" s="98">
        <v>349.04</v>
      </c>
      <c r="O63" s="98">
        <v>0</v>
      </c>
      <c r="P63" s="98">
        <v>0</v>
      </c>
      <c r="Q63" s="98">
        <v>0</v>
      </c>
      <c r="R63" s="98">
        <v>0.05</v>
      </c>
      <c r="S63" s="98">
        <v>0</v>
      </c>
      <c r="T63" s="98">
        <v>0</v>
      </c>
      <c r="U63" s="99">
        <v>-349.04</v>
      </c>
      <c r="V63" s="98">
        <v>0</v>
      </c>
      <c r="W63" s="98">
        <v>0.05</v>
      </c>
      <c r="X63" s="98">
        <v>4000</v>
      </c>
      <c r="Y63" s="140"/>
      <c r="Z63" s="140"/>
      <c r="AA63" s="140"/>
    </row>
    <row r="64" spans="1:27" ht="14.25" customHeight="1" x14ac:dyDescent="0.25">
      <c r="A64" s="132" t="s">
        <v>60</v>
      </c>
      <c r="B64" s="155" t="s">
        <v>167</v>
      </c>
      <c r="C64" s="155" t="s">
        <v>116</v>
      </c>
      <c r="D64" s="155" t="s">
        <v>117</v>
      </c>
      <c r="E64" s="98">
        <v>15000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15000</v>
      </c>
      <c r="M64" s="98">
        <v>0</v>
      </c>
      <c r="N64" s="98">
        <v>2759.37</v>
      </c>
      <c r="O64" s="98">
        <v>0</v>
      </c>
      <c r="P64" s="98">
        <v>2400</v>
      </c>
      <c r="Q64" s="98">
        <v>0</v>
      </c>
      <c r="R64" s="98">
        <v>0</v>
      </c>
      <c r="S64" s="98">
        <v>0</v>
      </c>
      <c r="T64" s="98">
        <v>0</v>
      </c>
      <c r="U64" s="99">
        <v>-2759.37</v>
      </c>
      <c r="V64" s="98">
        <v>0</v>
      </c>
      <c r="W64" s="98">
        <v>2400</v>
      </c>
      <c r="X64" s="98">
        <v>12600</v>
      </c>
      <c r="Y64" s="140"/>
      <c r="Z64" s="140"/>
      <c r="AA64" s="140"/>
    </row>
    <row r="65" spans="1:27" ht="14.25" customHeight="1" x14ac:dyDescent="0.25">
      <c r="A65" s="132" t="s">
        <v>61</v>
      </c>
      <c r="B65" s="155" t="s">
        <v>168</v>
      </c>
      <c r="C65" s="155" t="s">
        <v>118</v>
      </c>
      <c r="D65" s="155" t="s">
        <v>95</v>
      </c>
      <c r="E65" s="98">
        <v>3000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3000</v>
      </c>
      <c r="M65" s="98">
        <v>0</v>
      </c>
      <c r="N65" s="98">
        <v>76.98</v>
      </c>
      <c r="O65" s="98">
        <v>0</v>
      </c>
      <c r="P65" s="98">
        <v>0</v>
      </c>
      <c r="Q65" s="98">
        <v>200</v>
      </c>
      <c r="R65" s="98">
        <v>0</v>
      </c>
      <c r="S65" s="98">
        <v>0</v>
      </c>
      <c r="T65" s="98">
        <v>0</v>
      </c>
      <c r="U65" s="99">
        <v>-76.98</v>
      </c>
      <c r="V65" s="98">
        <v>0</v>
      </c>
      <c r="W65" s="98">
        <v>200</v>
      </c>
      <c r="X65" s="98">
        <v>2800</v>
      </c>
      <c r="Y65" s="140"/>
      <c r="Z65" s="140"/>
      <c r="AA65" s="140"/>
    </row>
    <row r="66" spans="1:27" s="55" customFormat="1" ht="14.25" customHeight="1" thickBot="1" x14ac:dyDescent="0.3">
      <c r="A66" s="162" t="s">
        <v>68</v>
      </c>
      <c r="B66" s="159" t="s">
        <v>170</v>
      </c>
      <c r="C66" s="159" t="s">
        <v>89</v>
      </c>
      <c r="D66" s="160" t="s">
        <v>90</v>
      </c>
      <c r="E66" s="144">
        <v>4433.2700000000004</v>
      </c>
      <c r="F66" s="144">
        <v>0</v>
      </c>
      <c r="G66" s="144">
        <v>0</v>
      </c>
      <c r="H66" s="144">
        <v>0</v>
      </c>
      <c r="I66" s="144">
        <v>0</v>
      </c>
      <c r="J66" s="144">
        <v>0</v>
      </c>
      <c r="K66" s="144">
        <v>0</v>
      </c>
      <c r="L66" s="144">
        <v>4433.2700000000004</v>
      </c>
      <c r="M66" s="144">
        <v>0</v>
      </c>
      <c r="N66" s="144">
        <v>421.98</v>
      </c>
      <c r="O66" s="144">
        <v>0</v>
      </c>
      <c r="P66" s="144">
        <v>0</v>
      </c>
      <c r="Q66" s="144">
        <v>0</v>
      </c>
      <c r="R66" s="144">
        <v>7.0000000000000007E-2</v>
      </c>
      <c r="S66" s="144">
        <v>0</v>
      </c>
      <c r="T66" s="144">
        <v>0</v>
      </c>
      <c r="U66" s="145">
        <v>-421.98</v>
      </c>
      <c r="V66" s="144">
        <v>0</v>
      </c>
      <c r="W66" s="144">
        <v>7.0000000000000007E-2</v>
      </c>
      <c r="X66" s="144">
        <v>4433.2</v>
      </c>
      <c r="Y66" s="146"/>
      <c r="Z66" s="146"/>
      <c r="AA66" s="146"/>
    </row>
    <row r="67" spans="1:27" ht="15.75" thickBot="1" x14ac:dyDescent="0.3">
      <c r="A67" s="204" t="s">
        <v>47</v>
      </c>
      <c r="B67" s="205"/>
      <c r="C67" s="205"/>
      <c r="D67" s="206"/>
      <c r="E67" s="100">
        <v>116833.65</v>
      </c>
      <c r="F67" s="100">
        <v>2500</v>
      </c>
      <c r="G67" s="100">
        <v>565.33000000000004</v>
      </c>
      <c r="H67" s="100">
        <v>1456.29</v>
      </c>
      <c r="I67" s="100">
        <v>4232</v>
      </c>
      <c r="J67" s="100">
        <v>2063.2199999999998</v>
      </c>
      <c r="K67" s="100">
        <v>585</v>
      </c>
      <c r="L67" s="100">
        <v>128235.49</v>
      </c>
      <c r="M67" s="100">
        <v>-143.37</v>
      </c>
      <c r="N67" s="100">
        <v>10953.93</v>
      </c>
      <c r="O67" s="100">
        <v>282.67</v>
      </c>
      <c r="P67" s="100">
        <v>10935</v>
      </c>
      <c r="Q67" s="100">
        <v>433.33</v>
      </c>
      <c r="R67" s="100">
        <v>-0.18</v>
      </c>
      <c r="S67" s="100">
        <v>1554.65</v>
      </c>
      <c r="T67" s="100">
        <v>847.99</v>
      </c>
      <c r="U67" s="100">
        <v>-10953.93</v>
      </c>
      <c r="V67" s="100">
        <v>845</v>
      </c>
      <c r="W67" s="100">
        <v>14755.09</v>
      </c>
      <c r="X67" s="100">
        <v>113480.4</v>
      </c>
      <c r="Y67" s="140"/>
      <c r="Z67" s="140"/>
      <c r="AA67" s="140"/>
    </row>
    <row r="68" spans="1:27" x14ac:dyDescent="0.25">
      <c r="A68" s="163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>
        <f>SUM(W36:W66)</f>
        <v>14755.089999999998</v>
      </c>
      <c r="X68" s="79"/>
      <c r="Y68" s="140"/>
      <c r="Z68" s="140"/>
      <c r="AA68" s="140"/>
    </row>
    <row r="69" spans="1:27" ht="24" customHeight="1" thickBot="1" x14ac:dyDescent="0.3">
      <c r="A69" s="188" t="s">
        <v>204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 t="s">
        <v>204</v>
      </c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40"/>
      <c r="Z69" s="140"/>
      <c r="AA69" s="140"/>
    </row>
    <row r="70" spans="1:27" ht="21.75" customHeight="1" thickBot="1" x14ac:dyDescent="0.3">
      <c r="A70" s="93" t="s">
        <v>0</v>
      </c>
      <c r="B70" s="94" t="s">
        <v>1</v>
      </c>
      <c r="C70" s="94" t="s">
        <v>79</v>
      </c>
      <c r="D70" s="94" t="s">
        <v>80</v>
      </c>
      <c r="E70" s="94" t="s">
        <v>2</v>
      </c>
      <c r="F70" s="94" t="s">
        <v>56</v>
      </c>
      <c r="G70" s="94" t="s">
        <v>3</v>
      </c>
      <c r="H70" s="94" t="s">
        <v>66</v>
      </c>
      <c r="I70" s="94" t="s">
        <v>4</v>
      </c>
      <c r="J70" s="94" t="s">
        <v>5</v>
      </c>
      <c r="K70" s="94" t="s">
        <v>6</v>
      </c>
      <c r="L70" s="150" t="s">
        <v>7</v>
      </c>
      <c r="M70" s="94" t="s">
        <v>8</v>
      </c>
      <c r="N70" s="94" t="s">
        <v>9</v>
      </c>
      <c r="O70" s="94" t="s">
        <v>10</v>
      </c>
      <c r="P70" s="94" t="s">
        <v>11</v>
      </c>
      <c r="Q70" s="94" t="s">
        <v>67</v>
      </c>
      <c r="R70" s="94" t="s">
        <v>12</v>
      </c>
      <c r="S70" s="94" t="s">
        <v>13</v>
      </c>
      <c r="T70" s="94" t="s">
        <v>201</v>
      </c>
      <c r="U70" s="94" t="s">
        <v>203</v>
      </c>
      <c r="V70" s="94" t="s">
        <v>63</v>
      </c>
      <c r="W70" s="95" t="s">
        <v>18</v>
      </c>
      <c r="X70" s="96" t="s">
        <v>19</v>
      </c>
      <c r="Y70" s="140"/>
      <c r="Z70" s="140"/>
      <c r="AA70" s="140"/>
    </row>
    <row r="71" spans="1:27" ht="13.5" customHeight="1" x14ac:dyDescent="0.25">
      <c r="A71" s="131" t="s">
        <v>20</v>
      </c>
      <c r="B71" s="112" t="s">
        <v>126</v>
      </c>
      <c r="C71" s="83" t="s">
        <v>81</v>
      </c>
      <c r="D71" s="83" t="s">
        <v>82</v>
      </c>
      <c r="E71" s="147">
        <f t="shared" ref="E71:V71" si="2">E3+E36</f>
        <v>9534.2999999999993</v>
      </c>
      <c r="F71" s="147">
        <f t="shared" si="2"/>
        <v>0</v>
      </c>
      <c r="G71" s="147">
        <f t="shared" si="2"/>
        <v>190.68</v>
      </c>
      <c r="H71" s="147">
        <f t="shared" si="2"/>
        <v>328.95</v>
      </c>
      <c r="I71" s="147">
        <f t="shared" si="2"/>
        <v>1058</v>
      </c>
      <c r="J71" s="147">
        <f t="shared" si="2"/>
        <v>803.58999999999992</v>
      </c>
      <c r="K71" s="147">
        <f t="shared" si="2"/>
        <v>0</v>
      </c>
      <c r="L71" s="147">
        <f t="shared" si="2"/>
        <v>11915.52</v>
      </c>
      <c r="M71" s="147">
        <f t="shared" si="2"/>
        <v>0</v>
      </c>
      <c r="N71" s="147">
        <f t="shared" si="2"/>
        <v>1450.63</v>
      </c>
      <c r="O71" s="147">
        <f t="shared" si="2"/>
        <v>95.34</v>
      </c>
      <c r="P71" s="147">
        <f t="shared" si="2"/>
        <v>3080</v>
      </c>
      <c r="Q71" s="147">
        <f t="shared" si="2"/>
        <v>0</v>
      </c>
      <c r="R71" s="147">
        <f t="shared" si="2"/>
        <v>-1.999999999999999E-2</v>
      </c>
      <c r="S71" s="147">
        <f t="shared" si="2"/>
        <v>524.38</v>
      </c>
      <c r="T71" s="147">
        <f t="shared" si="2"/>
        <v>286.02</v>
      </c>
      <c r="U71" s="147">
        <f t="shared" si="2"/>
        <v>-1450.63</v>
      </c>
      <c r="V71" s="147">
        <f t="shared" si="2"/>
        <v>0</v>
      </c>
      <c r="W71" s="147">
        <f>SUM(M71:V71)</f>
        <v>3985.7200000000003</v>
      </c>
      <c r="X71" s="147">
        <f t="shared" ref="X71:X100" si="3">X3+X36</f>
        <v>7929.7999999999993</v>
      </c>
      <c r="Y71" s="140"/>
      <c r="Z71" s="140"/>
      <c r="AA71" s="140"/>
    </row>
    <row r="72" spans="1:27" ht="13.5" customHeight="1" x14ac:dyDescent="0.25">
      <c r="A72" s="132" t="s">
        <v>21</v>
      </c>
      <c r="B72" s="113" t="s">
        <v>127</v>
      </c>
      <c r="C72" s="74" t="s">
        <v>83</v>
      </c>
      <c r="D72" s="74" t="s">
        <v>82</v>
      </c>
      <c r="E72" s="148">
        <f t="shared" ref="E72:V72" si="4">E4+E37</f>
        <v>8814.2999999999993</v>
      </c>
      <c r="F72" s="148">
        <f t="shared" si="4"/>
        <v>0</v>
      </c>
      <c r="G72" s="148">
        <f t="shared" si="4"/>
        <v>176.28</v>
      </c>
      <c r="H72" s="148">
        <f t="shared" si="4"/>
        <v>265.36</v>
      </c>
      <c r="I72" s="148">
        <f t="shared" si="4"/>
        <v>1058</v>
      </c>
      <c r="J72" s="148">
        <f t="shared" si="4"/>
        <v>758.18</v>
      </c>
      <c r="K72" s="148">
        <f t="shared" si="4"/>
        <v>130</v>
      </c>
      <c r="L72" s="148">
        <f t="shared" si="4"/>
        <v>11202.119999999999</v>
      </c>
      <c r="M72" s="148">
        <f t="shared" si="4"/>
        <v>0</v>
      </c>
      <c r="N72" s="148">
        <f t="shared" si="4"/>
        <v>1298.24</v>
      </c>
      <c r="O72" s="148">
        <f t="shared" si="4"/>
        <v>88.14</v>
      </c>
      <c r="P72" s="148">
        <f t="shared" si="4"/>
        <v>1700</v>
      </c>
      <c r="Q72" s="148">
        <f t="shared" si="4"/>
        <v>0</v>
      </c>
      <c r="R72" s="148">
        <f t="shared" si="4"/>
        <v>-1.999999999999999E-2</v>
      </c>
      <c r="S72" s="148">
        <f t="shared" si="4"/>
        <v>484.78</v>
      </c>
      <c r="T72" s="148">
        <f t="shared" si="4"/>
        <v>264.42</v>
      </c>
      <c r="U72" s="148">
        <f t="shared" si="4"/>
        <v>-1298.24</v>
      </c>
      <c r="V72" s="148">
        <f t="shared" si="4"/>
        <v>0</v>
      </c>
      <c r="W72" s="148">
        <f t="shared" ref="W72:W100" si="5">SUM(M72:V72)</f>
        <v>2537.3200000000006</v>
      </c>
      <c r="X72" s="148">
        <f t="shared" si="3"/>
        <v>8664.7999999999993</v>
      </c>
      <c r="Y72" s="140"/>
      <c r="Z72" s="140"/>
      <c r="AA72" s="140"/>
    </row>
    <row r="73" spans="1:27" ht="13.5" customHeight="1" x14ac:dyDescent="0.25">
      <c r="A73" s="132" t="s">
        <v>22</v>
      </c>
      <c r="B73" s="113" t="s">
        <v>128</v>
      </c>
      <c r="C73" s="74" t="s">
        <v>84</v>
      </c>
      <c r="D73" s="74" t="s">
        <v>82</v>
      </c>
      <c r="E73" s="148">
        <f t="shared" ref="E73:V73" si="6">E5+E38</f>
        <v>6095.4</v>
      </c>
      <c r="F73" s="148">
        <f t="shared" si="6"/>
        <v>0</v>
      </c>
      <c r="G73" s="148">
        <f t="shared" si="6"/>
        <v>121.9</v>
      </c>
      <c r="H73" s="148">
        <f t="shared" si="6"/>
        <v>201.78</v>
      </c>
      <c r="I73" s="148">
        <f t="shared" si="6"/>
        <v>1058</v>
      </c>
      <c r="J73" s="148">
        <f t="shared" si="6"/>
        <v>576.52</v>
      </c>
      <c r="K73" s="148">
        <f t="shared" si="6"/>
        <v>0</v>
      </c>
      <c r="L73" s="148">
        <f t="shared" si="6"/>
        <v>8053.5999999999995</v>
      </c>
      <c r="M73" s="148">
        <f t="shared" si="6"/>
        <v>0</v>
      </c>
      <c r="N73" s="148">
        <f t="shared" si="6"/>
        <v>706.64</v>
      </c>
      <c r="O73" s="148">
        <f t="shared" si="6"/>
        <v>60.96</v>
      </c>
      <c r="P73" s="148">
        <f t="shared" si="6"/>
        <v>2510</v>
      </c>
      <c r="Q73" s="148">
        <f t="shared" si="6"/>
        <v>0</v>
      </c>
      <c r="R73" s="148">
        <f t="shared" si="6"/>
        <v>-0.06</v>
      </c>
      <c r="S73" s="148">
        <f t="shared" si="6"/>
        <v>235.24</v>
      </c>
      <c r="T73" s="148">
        <f t="shared" si="6"/>
        <v>182.86</v>
      </c>
      <c r="U73" s="148">
        <f t="shared" si="6"/>
        <v>-706.64</v>
      </c>
      <c r="V73" s="148">
        <f t="shared" si="6"/>
        <v>0</v>
      </c>
      <c r="W73" s="148">
        <f t="shared" si="5"/>
        <v>2989</v>
      </c>
      <c r="X73" s="148">
        <f t="shared" si="3"/>
        <v>5064.6000000000004</v>
      </c>
      <c r="Y73" s="140"/>
      <c r="Z73" s="140"/>
      <c r="AA73" s="140"/>
    </row>
    <row r="74" spans="1:27" ht="13.5" customHeight="1" x14ac:dyDescent="0.25">
      <c r="A74" s="132" t="s">
        <v>65</v>
      </c>
      <c r="B74" s="141" t="s">
        <v>169</v>
      </c>
      <c r="C74" s="142" t="s">
        <v>111</v>
      </c>
      <c r="D74" s="142" t="s">
        <v>86</v>
      </c>
      <c r="E74" s="148">
        <f t="shared" ref="E74:V74" si="7">E6+E39</f>
        <v>8097.9</v>
      </c>
      <c r="F74" s="148">
        <f t="shared" si="7"/>
        <v>0</v>
      </c>
      <c r="G74" s="148">
        <f t="shared" si="7"/>
        <v>161.96</v>
      </c>
      <c r="H74" s="148">
        <f t="shared" si="7"/>
        <v>0</v>
      </c>
      <c r="I74" s="148">
        <f t="shared" si="7"/>
        <v>1058</v>
      </c>
      <c r="J74" s="148">
        <f t="shared" si="7"/>
        <v>288.26</v>
      </c>
      <c r="K74" s="148">
        <f t="shared" si="7"/>
        <v>0</v>
      </c>
      <c r="L74" s="148">
        <f t="shared" si="7"/>
        <v>9606.119999999999</v>
      </c>
      <c r="M74" s="148">
        <f t="shared" si="7"/>
        <v>0</v>
      </c>
      <c r="N74" s="148">
        <f t="shared" si="7"/>
        <v>976.5</v>
      </c>
      <c r="O74" s="148">
        <f t="shared" si="7"/>
        <v>80.98</v>
      </c>
      <c r="P74" s="148">
        <f t="shared" si="7"/>
        <v>0</v>
      </c>
      <c r="Q74" s="148">
        <f t="shared" si="7"/>
        <v>0</v>
      </c>
      <c r="R74" s="148">
        <f t="shared" si="7"/>
        <v>2.0000000000000004E-2</v>
      </c>
      <c r="S74" s="148">
        <f t="shared" si="7"/>
        <v>445.38</v>
      </c>
      <c r="T74" s="148">
        <f t="shared" si="7"/>
        <v>242.94</v>
      </c>
      <c r="U74" s="148">
        <f t="shared" si="7"/>
        <v>-976.5</v>
      </c>
      <c r="V74" s="148">
        <f t="shared" si="7"/>
        <v>0</v>
      </c>
      <c r="W74" s="148">
        <f t="shared" si="5"/>
        <v>769.32000000000016</v>
      </c>
      <c r="X74" s="148">
        <f t="shared" si="3"/>
        <v>8836.7999999999993</v>
      </c>
      <c r="Y74" s="140"/>
      <c r="Z74" s="140"/>
      <c r="AA74" s="140"/>
    </row>
    <row r="75" spans="1:27" ht="13.5" customHeight="1" x14ac:dyDescent="0.25">
      <c r="A75" s="132" t="s">
        <v>23</v>
      </c>
      <c r="B75" s="113" t="s">
        <v>129</v>
      </c>
      <c r="C75" s="74" t="s">
        <v>85</v>
      </c>
      <c r="D75" s="74" t="s">
        <v>86</v>
      </c>
      <c r="E75" s="148">
        <f t="shared" ref="E75:V75" si="8">E7+E40</f>
        <v>6346.8</v>
      </c>
      <c r="F75" s="148">
        <f t="shared" si="8"/>
        <v>0</v>
      </c>
      <c r="G75" s="148">
        <f t="shared" si="8"/>
        <v>126.94</v>
      </c>
      <c r="H75" s="148">
        <f t="shared" si="8"/>
        <v>201.78</v>
      </c>
      <c r="I75" s="148">
        <f t="shared" si="8"/>
        <v>1058</v>
      </c>
      <c r="J75" s="148">
        <f t="shared" si="8"/>
        <v>576.52</v>
      </c>
      <c r="K75" s="148">
        <f t="shared" si="8"/>
        <v>210</v>
      </c>
      <c r="L75" s="148">
        <f t="shared" si="8"/>
        <v>8520.0400000000009</v>
      </c>
      <c r="M75" s="148">
        <f t="shared" si="8"/>
        <v>0</v>
      </c>
      <c r="N75" s="148">
        <f t="shared" si="8"/>
        <v>783.51</v>
      </c>
      <c r="O75" s="148">
        <f t="shared" si="8"/>
        <v>63.46</v>
      </c>
      <c r="P75" s="148">
        <f t="shared" si="8"/>
        <v>0</v>
      </c>
      <c r="Q75" s="148">
        <f t="shared" si="8"/>
        <v>0</v>
      </c>
      <c r="R75" s="148">
        <f t="shared" si="8"/>
        <v>-0.1</v>
      </c>
      <c r="S75" s="148">
        <f t="shared" si="8"/>
        <v>349.08</v>
      </c>
      <c r="T75" s="148">
        <f t="shared" si="8"/>
        <v>190.4</v>
      </c>
      <c r="U75" s="148">
        <f t="shared" si="8"/>
        <v>-783.51</v>
      </c>
      <c r="V75" s="148">
        <f t="shared" si="8"/>
        <v>0</v>
      </c>
      <c r="W75" s="148">
        <f t="shared" si="5"/>
        <v>602.84000000000015</v>
      </c>
      <c r="X75" s="148">
        <f t="shared" si="3"/>
        <v>7917.2000000000007</v>
      </c>
      <c r="Y75" s="140"/>
      <c r="Z75" s="140"/>
      <c r="AA75" s="140"/>
    </row>
    <row r="76" spans="1:27" ht="13.5" customHeight="1" x14ac:dyDescent="0.25">
      <c r="A76" s="132" t="s">
        <v>24</v>
      </c>
      <c r="B76" s="113" t="s">
        <v>130</v>
      </c>
      <c r="C76" s="74" t="s">
        <v>87</v>
      </c>
      <c r="D76" s="74" t="s">
        <v>86</v>
      </c>
      <c r="E76" s="148">
        <f t="shared" ref="E76:V76" si="9">E8+E41</f>
        <v>7179</v>
      </c>
      <c r="F76" s="148">
        <f t="shared" si="9"/>
        <v>0</v>
      </c>
      <c r="G76" s="148">
        <f t="shared" si="9"/>
        <v>143.58000000000001</v>
      </c>
      <c r="H76" s="148">
        <f t="shared" si="9"/>
        <v>201.78</v>
      </c>
      <c r="I76" s="148">
        <f t="shared" si="9"/>
        <v>1058</v>
      </c>
      <c r="J76" s="148">
        <f t="shared" si="9"/>
        <v>576.52</v>
      </c>
      <c r="K76" s="148">
        <f t="shared" si="9"/>
        <v>0</v>
      </c>
      <c r="L76" s="148">
        <f t="shared" si="9"/>
        <v>9158.880000000001</v>
      </c>
      <c r="M76" s="148">
        <f t="shared" si="9"/>
        <v>0</v>
      </c>
      <c r="N76" s="148">
        <f t="shared" si="9"/>
        <v>896.36</v>
      </c>
      <c r="O76" s="148">
        <f t="shared" si="9"/>
        <v>71.8</v>
      </c>
      <c r="P76" s="148">
        <f t="shared" si="9"/>
        <v>2420</v>
      </c>
      <c r="Q76" s="148">
        <f t="shared" si="9"/>
        <v>0</v>
      </c>
      <c r="R76" s="148">
        <f t="shared" si="9"/>
        <v>6.0000000000000012E-2</v>
      </c>
      <c r="S76" s="148">
        <f t="shared" si="9"/>
        <v>394.84</v>
      </c>
      <c r="T76" s="148">
        <f t="shared" si="9"/>
        <v>215.38</v>
      </c>
      <c r="U76" s="148">
        <f t="shared" si="9"/>
        <v>-896.36</v>
      </c>
      <c r="V76" s="148">
        <f t="shared" si="9"/>
        <v>0</v>
      </c>
      <c r="W76" s="148">
        <f t="shared" si="5"/>
        <v>3102.08</v>
      </c>
      <c r="X76" s="148">
        <f t="shared" si="3"/>
        <v>6056.8</v>
      </c>
      <c r="Y76" s="140"/>
      <c r="Z76" s="140"/>
      <c r="AA76" s="140"/>
    </row>
    <row r="77" spans="1:27" ht="13.5" customHeight="1" x14ac:dyDescent="0.25">
      <c r="A77" s="132" t="s">
        <v>25</v>
      </c>
      <c r="B77" s="113" t="s">
        <v>131</v>
      </c>
      <c r="C77" s="74" t="s">
        <v>87</v>
      </c>
      <c r="D77" s="74" t="s">
        <v>86</v>
      </c>
      <c r="E77" s="148">
        <f t="shared" ref="E77:V77" si="10">E9+E42</f>
        <v>6141.6</v>
      </c>
      <c r="F77" s="148">
        <f t="shared" si="10"/>
        <v>0</v>
      </c>
      <c r="G77" s="148">
        <f t="shared" si="10"/>
        <v>122.84</v>
      </c>
      <c r="H77" s="148">
        <f t="shared" si="10"/>
        <v>128.32</v>
      </c>
      <c r="I77" s="148">
        <f t="shared" si="10"/>
        <v>1058</v>
      </c>
      <c r="J77" s="148">
        <f t="shared" si="10"/>
        <v>394.84</v>
      </c>
      <c r="K77" s="148">
        <f t="shared" si="10"/>
        <v>180</v>
      </c>
      <c r="L77" s="148">
        <f t="shared" si="10"/>
        <v>8025.6</v>
      </c>
      <c r="M77" s="148">
        <f t="shared" si="10"/>
        <v>0</v>
      </c>
      <c r="N77" s="148">
        <f t="shared" si="10"/>
        <v>702.15</v>
      </c>
      <c r="O77" s="148">
        <f t="shared" si="10"/>
        <v>61.42</v>
      </c>
      <c r="P77" s="148">
        <f t="shared" si="10"/>
        <v>1920</v>
      </c>
      <c r="Q77" s="148">
        <f t="shared" si="10"/>
        <v>0</v>
      </c>
      <c r="R77" s="148">
        <f t="shared" si="10"/>
        <v>-0.04</v>
      </c>
      <c r="S77" s="148">
        <f t="shared" si="10"/>
        <v>337.78</v>
      </c>
      <c r="T77" s="148">
        <f t="shared" si="10"/>
        <v>184.24</v>
      </c>
      <c r="U77" s="148">
        <f t="shared" si="10"/>
        <v>-702.15</v>
      </c>
      <c r="V77" s="148">
        <f t="shared" si="10"/>
        <v>0</v>
      </c>
      <c r="W77" s="148">
        <f t="shared" si="5"/>
        <v>2503.3999999999992</v>
      </c>
      <c r="X77" s="148">
        <f t="shared" si="3"/>
        <v>5522.2</v>
      </c>
      <c r="Y77" s="140"/>
      <c r="Z77" s="140"/>
      <c r="AA77" s="140"/>
    </row>
    <row r="78" spans="1:27" ht="13.5" customHeight="1" x14ac:dyDescent="0.25">
      <c r="A78" s="132" t="s">
        <v>26</v>
      </c>
      <c r="B78" s="113" t="s">
        <v>132</v>
      </c>
      <c r="C78" s="74" t="s">
        <v>120</v>
      </c>
      <c r="D78" s="74" t="s">
        <v>88</v>
      </c>
      <c r="E78" s="148">
        <f t="shared" ref="E78:V78" si="11">E10+E43</f>
        <v>4323.8999999999996</v>
      </c>
      <c r="F78" s="148">
        <f t="shared" si="11"/>
        <v>0</v>
      </c>
      <c r="G78" s="148">
        <f t="shared" si="11"/>
        <v>86.48</v>
      </c>
      <c r="H78" s="148">
        <f t="shared" si="11"/>
        <v>128.32</v>
      </c>
      <c r="I78" s="148">
        <f t="shared" si="11"/>
        <v>1058</v>
      </c>
      <c r="J78" s="148">
        <f t="shared" si="11"/>
        <v>394.84</v>
      </c>
      <c r="K78" s="148">
        <f t="shared" si="11"/>
        <v>650</v>
      </c>
      <c r="L78" s="148">
        <f t="shared" si="11"/>
        <v>6641.54</v>
      </c>
      <c r="M78" s="148">
        <f t="shared" si="11"/>
        <v>0</v>
      </c>
      <c r="N78" s="148">
        <f t="shared" si="11"/>
        <v>264.32</v>
      </c>
      <c r="O78" s="148">
        <f t="shared" si="11"/>
        <v>43.24</v>
      </c>
      <c r="P78" s="148">
        <f t="shared" si="11"/>
        <v>0</v>
      </c>
      <c r="Q78" s="148">
        <f t="shared" si="11"/>
        <v>0</v>
      </c>
      <c r="R78" s="148">
        <f t="shared" si="11"/>
        <v>-3.9999999999999994E-2</v>
      </c>
      <c r="S78" s="148">
        <f t="shared" si="11"/>
        <v>237.82</v>
      </c>
      <c r="T78" s="148">
        <f t="shared" si="11"/>
        <v>129.72</v>
      </c>
      <c r="U78" s="148">
        <f t="shared" si="11"/>
        <v>-264.32</v>
      </c>
      <c r="V78" s="148">
        <f t="shared" si="11"/>
        <v>0</v>
      </c>
      <c r="W78" s="148">
        <f t="shared" si="5"/>
        <v>410.73999999999995</v>
      </c>
      <c r="X78" s="148">
        <f t="shared" si="3"/>
        <v>6230.7999999999993</v>
      </c>
      <c r="Y78" s="140"/>
      <c r="Z78" s="140"/>
      <c r="AA78" s="140"/>
    </row>
    <row r="79" spans="1:27" ht="13.5" customHeight="1" x14ac:dyDescent="0.25">
      <c r="A79" s="132" t="s">
        <v>27</v>
      </c>
      <c r="B79" s="74" t="s">
        <v>133</v>
      </c>
      <c r="C79" s="74" t="s">
        <v>89</v>
      </c>
      <c r="D79" s="74" t="s">
        <v>90</v>
      </c>
      <c r="E79" s="148">
        <f t="shared" ref="E79:V79" si="12">E11+E44</f>
        <v>6999.9</v>
      </c>
      <c r="F79" s="148">
        <f t="shared" si="12"/>
        <v>0</v>
      </c>
      <c r="G79" s="148">
        <f t="shared" si="12"/>
        <v>0</v>
      </c>
      <c r="H79" s="148">
        <f t="shared" si="12"/>
        <v>0</v>
      </c>
      <c r="I79" s="148">
        <f t="shared" si="12"/>
        <v>0</v>
      </c>
      <c r="J79" s="148">
        <f t="shared" si="12"/>
        <v>0</v>
      </c>
      <c r="K79" s="148">
        <f t="shared" si="12"/>
        <v>0</v>
      </c>
      <c r="L79" s="148">
        <f t="shared" si="12"/>
        <v>6999.9</v>
      </c>
      <c r="M79" s="148">
        <f t="shared" si="12"/>
        <v>0</v>
      </c>
      <c r="N79" s="148">
        <f t="shared" si="12"/>
        <v>303.3</v>
      </c>
      <c r="O79" s="148">
        <f t="shared" si="12"/>
        <v>0</v>
      </c>
      <c r="P79" s="148">
        <f t="shared" si="12"/>
        <v>0</v>
      </c>
      <c r="Q79" s="148">
        <f t="shared" si="12"/>
        <v>0</v>
      </c>
      <c r="R79" s="148">
        <f t="shared" si="12"/>
        <v>-0.1</v>
      </c>
      <c r="S79" s="148">
        <f t="shared" si="12"/>
        <v>0</v>
      </c>
      <c r="T79" s="148">
        <f t="shared" si="12"/>
        <v>0</v>
      </c>
      <c r="U79" s="148">
        <f t="shared" si="12"/>
        <v>-303.3</v>
      </c>
      <c r="V79" s="148">
        <f t="shared" si="12"/>
        <v>0</v>
      </c>
      <c r="W79" s="148">
        <f t="shared" si="5"/>
        <v>-0.10000000000002274</v>
      </c>
      <c r="X79" s="148">
        <f t="shared" si="3"/>
        <v>7000</v>
      </c>
      <c r="Y79" s="140"/>
      <c r="Z79" s="140"/>
      <c r="AA79" s="140"/>
    </row>
    <row r="80" spans="1:27" ht="13.5" customHeight="1" x14ac:dyDescent="0.25">
      <c r="A80" s="132" t="s">
        <v>28</v>
      </c>
      <c r="B80" s="74" t="s">
        <v>134</v>
      </c>
      <c r="C80" s="74" t="s">
        <v>91</v>
      </c>
      <c r="D80" s="74" t="s">
        <v>86</v>
      </c>
      <c r="E80" s="148">
        <f t="shared" ref="E80:V80" si="13">E12+E45</f>
        <v>7000.2</v>
      </c>
      <c r="F80" s="148">
        <f t="shared" si="13"/>
        <v>0</v>
      </c>
      <c r="G80" s="148">
        <f t="shared" si="13"/>
        <v>0</v>
      </c>
      <c r="H80" s="148">
        <f t="shared" si="13"/>
        <v>0</v>
      </c>
      <c r="I80" s="148">
        <f t="shared" si="13"/>
        <v>0</v>
      </c>
      <c r="J80" s="148">
        <f t="shared" si="13"/>
        <v>0</v>
      </c>
      <c r="K80" s="148">
        <f t="shared" si="13"/>
        <v>0</v>
      </c>
      <c r="L80" s="148">
        <f t="shared" si="13"/>
        <v>7000.2</v>
      </c>
      <c r="M80" s="148">
        <f t="shared" si="13"/>
        <v>0</v>
      </c>
      <c r="N80" s="148">
        <f t="shared" si="13"/>
        <v>303.33999999999997</v>
      </c>
      <c r="O80" s="148">
        <f t="shared" si="13"/>
        <v>0</v>
      </c>
      <c r="P80" s="148">
        <f t="shared" si="13"/>
        <v>0</v>
      </c>
      <c r="Q80" s="148">
        <f t="shared" si="13"/>
        <v>0</v>
      </c>
      <c r="R80" s="148">
        <f t="shared" si="13"/>
        <v>0</v>
      </c>
      <c r="S80" s="148">
        <f t="shared" si="13"/>
        <v>0</v>
      </c>
      <c r="T80" s="148">
        <f t="shared" si="13"/>
        <v>0</v>
      </c>
      <c r="U80" s="148">
        <f t="shared" si="13"/>
        <v>-303.33999999999997</v>
      </c>
      <c r="V80" s="148">
        <f t="shared" si="13"/>
        <v>0</v>
      </c>
      <c r="W80" s="148">
        <f t="shared" si="5"/>
        <v>0</v>
      </c>
      <c r="X80" s="148">
        <f t="shared" si="3"/>
        <v>7000.2</v>
      </c>
      <c r="Y80" s="140"/>
      <c r="Z80" s="140"/>
      <c r="AA80" s="140"/>
    </row>
    <row r="81" spans="1:27" ht="13.5" customHeight="1" x14ac:dyDescent="0.25">
      <c r="A81" s="132" t="s">
        <v>29</v>
      </c>
      <c r="B81" s="74" t="s">
        <v>135</v>
      </c>
      <c r="C81" s="74" t="s">
        <v>92</v>
      </c>
      <c r="D81" s="74" t="s">
        <v>93</v>
      </c>
      <c r="E81" s="148">
        <f t="shared" ref="E81:V81" si="14">E13+E46</f>
        <v>5000.1000000000004</v>
      </c>
      <c r="F81" s="148">
        <f t="shared" si="14"/>
        <v>0</v>
      </c>
      <c r="G81" s="148">
        <f t="shared" si="14"/>
        <v>0</v>
      </c>
      <c r="H81" s="148">
        <f t="shared" si="14"/>
        <v>0</v>
      </c>
      <c r="I81" s="148">
        <f t="shared" si="14"/>
        <v>0</v>
      </c>
      <c r="J81" s="148">
        <f t="shared" si="14"/>
        <v>0</v>
      </c>
      <c r="K81" s="148">
        <f t="shared" si="14"/>
        <v>0</v>
      </c>
      <c r="L81" s="148">
        <f t="shared" si="14"/>
        <v>5000.1000000000004</v>
      </c>
      <c r="M81" s="148">
        <f t="shared" si="14"/>
        <v>0</v>
      </c>
      <c r="N81" s="148">
        <f t="shared" si="14"/>
        <v>15.34</v>
      </c>
      <c r="O81" s="148">
        <f t="shared" si="14"/>
        <v>0</v>
      </c>
      <c r="P81" s="148">
        <f t="shared" si="14"/>
        <v>0</v>
      </c>
      <c r="Q81" s="148">
        <f t="shared" si="14"/>
        <v>0</v>
      </c>
      <c r="R81" s="148">
        <f t="shared" si="14"/>
        <v>-9.9999999999999992E-2</v>
      </c>
      <c r="S81" s="148">
        <f t="shared" si="14"/>
        <v>0</v>
      </c>
      <c r="T81" s="148">
        <f t="shared" si="14"/>
        <v>0</v>
      </c>
      <c r="U81" s="148">
        <f t="shared" si="14"/>
        <v>-15.34</v>
      </c>
      <c r="V81" s="148">
        <f t="shared" si="14"/>
        <v>0</v>
      </c>
      <c r="W81" s="148">
        <f t="shared" si="5"/>
        <v>-9.9999999999999645E-2</v>
      </c>
      <c r="X81" s="148">
        <f t="shared" si="3"/>
        <v>5000.2</v>
      </c>
      <c r="Y81" s="140"/>
      <c r="Z81" s="140"/>
      <c r="AA81" s="140"/>
    </row>
    <row r="82" spans="1:27" ht="13.5" customHeight="1" x14ac:dyDescent="0.25">
      <c r="A82" s="132" t="s">
        <v>34</v>
      </c>
      <c r="B82" s="74" t="s">
        <v>140</v>
      </c>
      <c r="C82" s="74" t="s">
        <v>100</v>
      </c>
      <c r="D82" s="74" t="s">
        <v>88</v>
      </c>
      <c r="E82" s="148">
        <f t="shared" ref="E82:V82" si="15">E14+E47</f>
        <v>4999.8999999999996</v>
      </c>
      <c r="F82" s="148">
        <f t="shared" si="15"/>
        <v>0</v>
      </c>
      <c r="G82" s="148">
        <f t="shared" si="15"/>
        <v>0</v>
      </c>
      <c r="H82" s="148">
        <f t="shared" si="15"/>
        <v>0</v>
      </c>
      <c r="I82" s="148">
        <f t="shared" si="15"/>
        <v>0</v>
      </c>
      <c r="J82" s="148">
        <f t="shared" si="15"/>
        <v>0</v>
      </c>
      <c r="K82" s="148">
        <f t="shared" si="15"/>
        <v>0</v>
      </c>
      <c r="L82" s="148">
        <f t="shared" si="15"/>
        <v>4999.8999999999996</v>
      </c>
      <c r="M82" s="148">
        <f t="shared" si="15"/>
        <v>0</v>
      </c>
      <c r="N82" s="148">
        <f t="shared" si="15"/>
        <v>15.31</v>
      </c>
      <c r="O82" s="148">
        <f t="shared" si="15"/>
        <v>0</v>
      </c>
      <c r="P82" s="148">
        <f t="shared" si="15"/>
        <v>900</v>
      </c>
      <c r="Q82" s="148">
        <f t="shared" si="15"/>
        <v>0</v>
      </c>
      <c r="R82" s="148">
        <f t="shared" si="15"/>
        <v>-0.1</v>
      </c>
      <c r="S82" s="148">
        <f t="shared" si="15"/>
        <v>0</v>
      </c>
      <c r="T82" s="148">
        <f t="shared" si="15"/>
        <v>0</v>
      </c>
      <c r="U82" s="148">
        <f t="shared" si="15"/>
        <v>-15.31</v>
      </c>
      <c r="V82" s="148">
        <f t="shared" si="15"/>
        <v>0</v>
      </c>
      <c r="W82" s="148">
        <f t="shared" si="5"/>
        <v>899.9</v>
      </c>
      <c r="X82" s="148">
        <f t="shared" si="3"/>
        <v>4100</v>
      </c>
      <c r="Y82" s="140"/>
      <c r="Z82" s="140"/>
      <c r="AA82" s="140"/>
    </row>
    <row r="83" spans="1:27" ht="13.5" customHeight="1" x14ac:dyDescent="0.25">
      <c r="A83" s="132" t="s">
        <v>36</v>
      </c>
      <c r="B83" s="74" t="s">
        <v>142</v>
      </c>
      <c r="C83" s="74" t="s">
        <v>102</v>
      </c>
      <c r="D83" s="74" t="s">
        <v>103</v>
      </c>
      <c r="E83" s="148">
        <f t="shared" ref="E83:V83" si="16">E15+E48</f>
        <v>8000.1</v>
      </c>
      <c r="F83" s="148">
        <f t="shared" si="16"/>
        <v>1000</v>
      </c>
      <c r="G83" s="148">
        <f t="shared" si="16"/>
        <v>0</v>
      </c>
      <c r="H83" s="148">
        <f t="shared" si="16"/>
        <v>0</v>
      </c>
      <c r="I83" s="148">
        <f t="shared" si="16"/>
        <v>0</v>
      </c>
      <c r="J83" s="148">
        <f t="shared" si="16"/>
        <v>0</v>
      </c>
      <c r="K83" s="148">
        <f t="shared" si="16"/>
        <v>0</v>
      </c>
      <c r="L83" s="148">
        <f t="shared" si="16"/>
        <v>9000.1</v>
      </c>
      <c r="M83" s="148">
        <f t="shared" si="16"/>
        <v>0</v>
      </c>
      <c r="N83" s="148">
        <f t="shared" si="16"/>
        <v>867.9</v>
      </c>
      <c r="O83" s="148">
        <f t="shared" si="16"/>
        <v>0</v>
      </c>
      <c r="P83" s="148">
        <f t="shared" si="16"/>
        <v>0</v>
      </c>
      <c r="Q83" s="148">
        <f t="shared" si="16"/>
        <v>266.66000000000003</v>
      </c>
      <c r="R83" s="148">
        <f t="shared" si="16"/>
        <v>-0.16</v>
      </c>
      <c r="S83" s="148">
        <f t="shared" si="16"/>
        <v>0</v>
      </c>
      <c r="T83" s="148">
        <f t="shared" si="16"/>
        <v>0</v>
      </c>
      <c r="U83" s="148">
        <f t="shared" si="16"/>
        <v>-867.9</v>
      </c>
      <c r="V83" s="148">
        <f t="shared" si="16"/>
        <v>0</v>
      </c>
      <c r="W83" s="148">
        <f t="shared" si="5"/>
        <v>266.49999999999989</v>
      </c>
      <c r="X83" s="148">
        <f t="shared" si="3"/>
        <v>8733.5999999999985</v>
      </c>
      <c r="Y83" s="140"/>
      <c r="Z83" s="140"/>
      <c r="AA83" s="140"/>
    </row>
    <row r="84" spans="1:27" ht="13.5" customHeight="1" x14ac:dyDescent="0.25">
      <c r="A84" s="132" t="s">
        <v>37</v>
      </c>
      <c r="B84" s="74" t="s">
        <v>143</v>
      </c>
      <c r="C84" s="74" t="s">
        <v>121</v>
      </c>
      <c r="D84" s="74" t="s">
        <v>86</v>
      </c>
      <c r="E84" s="148">
        <f t="shared" ref="E84:V84" si="17">E16+E49</f>
        <v>7466.73</v>
      </c>
      <c r="F84" s="148">
        <f t="shared" si="17"/>
        <v>1000</v>
      </c>
      <c r="G84" s="148">
        <f t="shared" si="17"/>
        <v>0</v>
      </c>
      <c r="H84" s="148">
        <f t="shared" si="17"/>
        <v>0</v>
      </c>
      <c r="I84" s="148">
        <f t="shared" si="17"/>
        <v>0</v>
      </c>
      <c r="J84" s="148">
        <f t="shared" si="17"/>
        <v>0</v>
      </c>
      <c r="K84" s="148">
        <f t="shared" si="17"/>
        <v>0</v>
      </c>
      <c r="L84" s="148">
        <f t="shared" si="17"/>
        <v>8466.73</v>
      </c>
      <c r="M84" s="148">
        <f t="shared" si="17"/>
        <v>0</v>
      </c>
      <c r="N84" s="148">
        <f t="shared" si="17"/>
        <v>777.65</v>
      </c>
      <c r="O84" s="148">
        <f t="shared" si="17"/>
        <v>0</v>
      </c>
      <c r="P84" s="148">
        <f t="shared" si="17"/>
        <v>0</v>
      </c>
      <c r="Q84" s="148">
        <f t="shared" si="17"/>
        <v>0</v>
      </c>
      <c r="R84" s="148">
        <f t="shared" si="17"/>
        <v>-6.9999999999999993E-2</v>
      </c>
      <c r="S84" s="148">
        <f t="shared" si="17"/>
        <v>0</v>
      </c>
      <c r="T84" s="148">
        <f t="shared" si="17"/>
        <v>0</v>
      </c>
      <c r="U84" s="148">
        <f t="shared" si="17"/>
        <v>-777.65</v>
      </c>
      <c r="V84" s="148">
        <f t="shared" si="17"/>
        <v>0</v>
      </c>
      <c r="W84" s="148">
        <f t="shared" si="5"/>
        <v>-7.0000000000050022E-2</v>
      </c>
      <c r="X84" s="148">
        <f t="shared" si="3"/>
        <v>8466.7999999999993</v>
      </c>
      <c r="Y84" s="140"/>
      <c r="Z84" s="140"/>
      <c r="AA84" s="140"/>
    </row>
    <row r="85" spans="1:27" ht="13.5" customHeight="1" x14ac:dyDescent="0.25">
      <c r="A85" s="132" t="s">
        <v>39</v>
      </c>
      <c r="B85" s="74" t="s">
        <v>145</v>
      </c>
      <c r="C85" s="74" t="s">
        <v>122</v>
      </c>
      <c r="D85" s="74" t="s">
        <v>104</v>
      </c>
      <c r="E85" s="148">
        <f t="shared" ref="E85:V85" si="18">E17+E50</f>
        <v>6000</v>
      </c>
      <c r="F85" s="148">
        <f t="shared" si="18"/>
        <v>0</v>
      </c>
      <c r="G85" s="148">
        <f t="shared" si="18"/>
        <v>0</v>
      </c>
      <c r="H85" s="148">
        <f t="shared" si="18"/>
        <v>0</v>
      </c>
      <c r="I85" s="148">
        <f t="shared" si="18"/>
        <v>0</v>
      </c>
      <c r="J85" s="148">
        <f t="shared" si="18"/>
        <v>0</v>
      </c>
      <c r="K85" s="148">
        <f t="shared" si="18"/>
        <v>0</v>
      </c>
      <c r="L85" s="148">
        <f t="shared" si="18"/>
        <v>6000</v>
      </c>
      <c r="M85" s="148">
        <f t="shared" si="18"/>
        <v>0</v>
      </c>
      <c r="N85" s="148">
        <f t="shared" si="18"/>
        <v>153.96</v>
      </c>
      <c r="O85" s="148">
        <f t="shared" si="18"/>
        <v>0</v>
      </c>
      <c r="P85" s="148">
        <f t="shared" si="18"/>
        <v>0</v>
      </c>
      <c r="Q85" s="148">
        <f t="shared" si="18"/>
        <v>200</v>
      </c>
      <c r="R85" s="148">
        <f t="shared" si="18"/>
        <v>0</v>
      </c>
      <c r="S85" s="148">
        <f t="shared" si="18"/>
        <v>0</v>
      </c>
      <c r="T85" s="148">
        <f t="shared" si="18"/>
        <v>0</v>
      </c>
      <c r="U85" s="148">
        <f t="shared" si="18"/>
        <v>-153.96</v>
      </c>
      <c r="V85" s="148">
        <f t="shared" si="18"/>
        <v>0</v>
      </c>
      <c r="W85" s="148">
        <f t="shared" si="5"/>
        <v>200.00000000000003</v>
      </c>
      <c r="X85" s="148">
        <f t="shared" si="3"/>
        <v>5800</v>
      </c>
      <c r="Y85" s="140"/>
      <c r="Z85" s="140"/>
      <c r="AA85" s="140"/>
    </row>
    <row r="86" spans="1:27" ht="13.5" customHeight="1" x14ac:dyDescent="0.25">
      <c r="A86" s="132" t="s">
        <v>40</v>
      </c>
      <c r="B86" s="74" t="s">
        <v>146</v>
      </c>
      <c r="C86" s="74" t="s">
        <v>105</v>
      </c>
      <c r="D86" s="74" t="s">
        <v>86</v>
      </c>
      <c r="E86" s="148">
        <f t="shared" ref="E86:V86" si="19">E18+E51</f>
        <v>9000</v>
      </c>
      <c r="F86" s="148">
        <f t="shared" si="19"/>
        <v>1000</v>
      </c>
      <c r="G86" s="148">
        <f t="shared" si="19"/>
        <v>0</v>
      </c>
      <c r="H86" s="148">
        <f t="shared" si="19"/>
        <v>0</v>
      </c>
      <c r="I86" s="148">
        <f t="shared" si="19"/>
        <v>0</v>
      </c>
      <c r="J86" s="148">
        <f t="shared" si="19"/>
        <v>0</v>
      </c>
      <c r="K86" s="148">
        <f t="shared" si="19"/>
        <v>0</v>
      </c>
      <c r="L86" s="148">
        <f t="shared" si="19"/>
        <v>10000</v>
      </c>
      <c r="M86" s="148">
        <f t="shared" si="19"/>
        <v>0</v>
      </c>
      <c r="N86" s="148">
        <f t="shared" si="19"/>
        <v>1047.08</v>
      </c>
      <c r="O86" s="148">
        <f t="shared" si="19"/>
        <v>0</v>
      </c>
      <c r="P86" s="148">
        <f t="shared" si="19"/>
        <v>4540</v>
      </c>
      <c r="Q86" s="148">
        <f t="shared" si="19"/>
        <v>0</v>
      </c>
      <c r="R86" s="148">
        <f t="shared" si="19"/>
        <v>0</v>
      </c>
      <c r="S86" s="148">
        <f t="shared" si="19"/>
        <v>0</v>
      </c>
      <c r="T86" s="148">
        <f t="shared" si="19"/>
        <v>0</v>
      </c>
      <c r="U86" s="148">
        <f t="shared" si="19"/>
        <v>-1047.08</v>
      </c>
      <c r="V86" s="148">
        <f t="shared" si="19"/>
        <v>0</v>
      </c>
      <c r="W86" s="148">
        <f t="shared" si="5"/>
        <v>4540</v>
      </c>
      <c r="X86" s="148">
        <f t="shared" si="3"/>
        <v>5460</v>
      </c>
      <c r="Y86" s="140"/>
      <c r="Z86" s="140"/>
      <c r="AA86" s="140"/>
    </row>
    <row r="87" spans="1:27" ht="13.5" customHeight="1" x14ac:dyDescent="0.25">
      <c r="A87" s="132" t="s">
        <v>41</v>
      </c>
      <c r="B87" s="74" t="s">
        <v>147</v>
      </c>
      <c r="C87" s="74" t="s">
        <v>106</v>
      </c>
      <c r="D87" s="74" t="s">
        <v>106</v>
      </c>
      <c r="E87" s="148">
        <f t="shared" ref="E87:V87" si="20">E19+E52</f>
        <v>4000.2</v>
      </c>
      <c r="F87" s="148">
        <f t="shared" si="20"/>
        <v>0</v>
      </c>
      <c r="G87" s="148">
        <f t="shared" si="20"/>
        <v>0</v>
      </c>
      <c r="H87" s="148">
        <f t="shared" si="20"/>
        <v>0</v>
      </c>
      <c r="I87" s="148">
        <f t="shared" si="20"/>
        <v>0</v>
      </c>
      <c r="J87" s="148">
        <f t="shared" si="20"/>
        <v>0</v>
      </c>
      <c r="K87" s="148">
        <f t="shared" si="20"/>
        <v>0</v>
      </c>
      <c r="L87" s="148">
        <f t="shared" si="20"/>
        <v>4000.2</v>
      </c>
      <c r="M87" s="148">
        <f t="shared" si="20"/>
        <v>-143.36000000000001</v>
      </c>
      <c r="N87" s="148">
        <f t="shared" si="20"/>
        <v>0</v>
      </c>
      <c r="O87" s="148">
        <f t="shared" si="20"/>
        <v>0</v>
      </c>
      <c r="P87" s="148">
        <f t="shared" si="20"/>
        <v>0</v>
      </c>
      <c r="Q87" s="148">
        <f t="shared" si="20"/>
        <v>0</v>
      </c>
      <c r="R87" s="148">
        <f t="shared" si="20"/>
        <v>-0.04</v>
      </c>
      <c r="S87" s="148">
        <f t="shared" si="20"/>
        <v>0</v>
      </c>
      <c r="T87" s="148">
        <f t="shared" si="20"/>
        <v>0</v>
      </c>
      <c r="U87" s="148">
        <f t="shared" si="20"/>
        <v>0</v>
      </c>
      <c r="V87" s="148">
        <f t="shared" si="20"/>
        <v>0</v>
      </c>
      <c r="W87" s="148">
        <f t="shared" si="5"/>
        <v>-143.4</v>
      </c>
      <c r="X87" s="148">
        <f t="shared" si="3"/>
        <v>4143.6000000000004</v>
      </c>
      <c r="Y87" s="140"/>
      <c r="Z87" s="140"/>
      <c r="AA87" s="140"/>
    </row>
    <row r="88" spans="1:27" ht="13.5" customHeight="1" x14ac:dyDescent="0.25">
      <c r="A88" s="132" t="s">
        <v>42</v>
      </c>
      <c r="B88" s="74" t="s">
        <v>148</v>
      </c>
      <c r="C88" s="74" t="s">
        <v>123</v>
      </c>
      <c r="D88" s="74" t="s">
        <v>93</v>
      </c>
      <c r="E88" s="148">
        <f t="shared" ref="E88:V88" si="21">E20+E53</f>
        <v>6666.75</v>
      </c>
      <c r="F88" s="148">
        <f t="shared" si="21"/>
        <v>0</v>
      </c>
      <c r="G88" s="148">
        <f t="shared" si="21"/>
        <v>0</v>
      </c>
      <c r="H88" s="148">
        <f t="shared" si="21"/>
        <v>0</v>
      </c>
      <c r="I88" s="148">
        <f t="shared" si="21"/>
        <v>0</v>
      </c>
      <c r="J88" s="148">
        <f t="shared" si="21"/>
        <v>0</v>
      </c>
      <c r="K88" s="148">
        <f t="shared" si="21"/>
        <v>0</v>
      </c>
      <c r="L88" s="148">
        <f t="shared" si="21"/>
        <v>6666.75</v>
      </c>
      <c r="M88" s="148">
        <f t="shared" si="21"/>
        <v>0</v>
      </c>
      <c r="N88" s="148">
        <f t="shared" si="21"/>
        <v>389.76</v>
      </c>
      <c r="O88" s="148">
        <f t="shared" si="21"/>
        <v>0</v>
      </c>
      <c r="P88" s="148">
        <f t="shared" si="21"/>
        <v>0</v>
      </c>
      <c r="Q88" s="148">
        <f t="shared" si="21"/>
        <v>0</v>
      </c>
      <c r="R88" s="148">
        <f t="shared" si="21"/>
        <v>-0.05</v>
      </c>
      <c r="S88" s="148">
        <f t="shared" si="21"/>
        <v>0</v>
      </c>
      <c r="T88" s="148">
        <f t="shared" si="21"/>
        <v>0</v>
      </c>
      <c r="U88" s="148">
        <f t="shared" si="21"/>
        <v>-389.76</v>
      </c>
      <c r="V88" s="148">
        <f t="shared" si="21"/>
        <v>0</v>
      </c>
      <c r="W88" s="148">
        <f t="shared" si="5"/>
        <v>-5.0000000000011369E-2</v>
      </c>
      <c r="X88" s="148">
        <f t="shared" si="3"/>
        <v>6666.8</v>
      </c>
      <c r="Y88" s="140"/>
      <c r="Z88" s="140"/>
      <c r="AA88" s="140"/>
    </row>
    <row r="89" spans="1:27" ht="13.5" customHeight="1" x14ac:dyDescent="0.25">
      <c r="A89" s="132" t="s">
        <v>43</v>
      </c>
      <c r="B89" s="74" t="s">
        <v>149</v>
      </c>
      <c r="C89" s="74" t="s">
        <v>107</v>
      </c>
      <c r="D89" s="74" t="s">
        <v>108</v>
      </c>
      <c r="E89" s="148">
        <f t="shared" ref="E89:V89" si="22">E21+E54</f>
        <v>5000.1000000000004</v>
      </c>
      <c r="F89" s="148">
        <f t="shared" si="22"/>
        <v>1000</v>
      </c>
      <c r="G89" s="148">
        <f t="shared" si="22"/>
        <v>0</v>
      </c>
      <c r="H89" s="148">
        <f t="shared" si="22"/>
        <v>0</v>
      </c>
      <c r="I89" s="148">
        <f t="shared" si="22"/>
        <v>0</v>
      </c>
      <c r="J89" s="148">
        <f t="shared" si="22"/>
        <v>0</v>
      </c>
      <c r="K89" s="148">
        <f t="shared" si="22"/>
        <v>0</v>
      </c>
      <c r="L89" s="148">
        <f t="shared" si="22"/>
        <v>6000.1</v>
      </c>
      <c r="M89" s="148">
        <f t="shared" si="22"/>
        <v>0</v>
      </c>
      <c r="N89" s="148">
        <f t="shared" si="22"/>
        <v>153.97999999999999</v>
      </c>
      <c r="O89" s="148">
        <f t="shared" si="22"/>
        <v>0</v>
      </c>
      <c r="P89" s="148">
        <f t="shared" si="22"/>
        <v>0</v>
      </c>
      <c r="Q89" s="148">
        <f t="shared" si="22"/>
        <v>0</v>
      </c>
      <c r="R89" s="148">
        <f t="shared" si="22"/>
        <v>-9.9999999999999992E-2</v>
      </c>
      <c r="S89" s="148">
        <f t="shared" si="22"/>
        <v>0</v>
      </c>
      <c r="T89" s="148">
        <f t="shared" si="22"/>
        <v>0</v>
      </c>
      <c r="U89" s="148">
        <f t="shared" si="22"/>
        <v>-153.97999999999999</v>
      </c>
      <c r="V89" s="148">
        <f t="shared" si="22"/>
        <v>0</v>
      </c>
      <c r="W89" s="148">
        <f t="shared" si="5"/>
        <v>-9.9999999999994316E-2</v>
      </c>
      <c r="X89" s="148">
        <f t="shared" si="3"/>
        <v>6000.2</v>
      </c>
      <c r="Y89" s="140"/>
      <c r="Z89" s="140"/>
      <c r="AA89" s="140"/>
    </row>
    <row r="90" spans="1:27" ht="13.5" customHeight="1" x14ac:dyDescent="0.25">
      <c r="A90" s="132" t="s">
        <v>44</v>
      </c>
      <c r="B90" s="74" t="s">
        <v>150</v>
      </c>
      <c r="C90" s="74" t="s">
        <v>109</v>
      </c>
      <c r="D90" s="74" t="s">
        <v>90</v>
      </c>
      <c r="E90" s="148">
        <f t="shared" ref="E90:V90" si="23">E22+E55</f>
        <v>3999.9</v>
      </c>
      <c r="F90" s="148">
        <f t="shared" si="23"/>
        <v>0</v>
      </c>
      <c r="G90" s="148">
        <f t="shared" si="23"/>
        <v>0</v>
      </c>
      <c r="H90" s="148">
        <f t="shared" si="23"/>
        <v>0</v>
      </c>
      <c r="I90" s="148">
        <f t="shared" si="23"/>
        <v>0</v>
      </c>
      <c r="J90" s="148">
        <f t="shared" si="23"/>
        <v>0</v>
      </c>
      <c r="K90" s="148">
        <f t="shared" si="23"/>
        <v>0</v>
      </c>
      <c r="L90" s="148">
        <f t="shared" si="23"/>
        <v>3999.9</v>
      </c>
      <c r="M90" s="148">
        <f t="shared" si="23"/>
        <v>-143.38</v>
      </c>
      <c r="N90" s="148">
        <f t="shared" si="23"/>
        <v>0</v>
      </c>
      <c r="O90" s="148">
        <f t="shared" si="23"/>
        <v>0</v>
      </c>
      <c r="P90" s="148">
        <f t="shared" si="23"/>
        <v>0</v>
      </c>
      <c r="Q90" s="148">
        <f t="shared" si="23"/>
        <v>0</v>
      </c>
      <c r="R90" s="148">
        <f t="shared" si="23"/>
        <v>-0.12</v>
      </c>
      <c r="S90" s="148">
        <f t="shared" si="23"/>
        <v>0</v>
      </c>
      <c r="T90" s="148">
        <f t="shared" si="23"/>
        <v>0</v>
      </c>
      <c r="U90" s="148">
        <f t="shared" si="23"/>
        <v>0</v>
      </c>
      <c r="V90" s="148">
        <f t="shared" si="23"/>
        <v>0</v>
      </c>
      <c r="W90" s="148">
        <f t="shared" si="5"/>
        <v>-143.5</v>
      </c>
      <c r="X90" s="148">
        <f t="shared" si="3"/>
        <v>4143.3999999999996</v>
      </c>
      <c r="Y90" s="140"/>
      <c r="Z90" s="140"/>
      <c r="AA90" s="140"/>
    </row>
    <row r="91" spans="1:27" ht="13.5" customHeight="1" x14ac:dyDescent="0.25">
      <c r="A91" s="132" t="s">
        <v>45</v>
      </c>
      <c r="B91" s="74" t="s">
        <v>151</v>
      </c>
      <c r="C91" s="74" t="s">
        <v>110</v>
      </c>
      <c r="D91" s="74" t="s">
        <v>124</v>
      </c>
      <c r="E91" s="148">
        <f t="shared" ref="E91:V91" si="24">E23+E56</f>
        <v>8000.1</v>
      </c>
      <c r="F91" s="148">
        <f t="shared" si="24"/>
        <v>0</v>
      </c>
      <c r="G91" s="148">
        <f t="shared" si="24"/>
        <v>0</v>
      </c>
      <c r="H91" s="148">
        <f t="shared" si="24"/>
        <v>0</v>
      </c>
      <c r="I91" s="148">
        <f t="shared" si="24"/>
        <v>0</v>
      </c>
      <c r="J91" s="148">
        <f t="shared" si="24"/>
        <v>0</v>
      </c>
      <c r="K91" s="148">
        <f t="shared" si="24"/>
        <v>0</v>
      </c>
      <c r="L91" s="148">
        <f t="shared" si="24"/>
        <v>8000.1</v>
      </c>
      <c r="M91" s="148">
        <f t="shared" si="24"/>
        <v>0</v>
      </c>
      <c r="N91" s="148">
        <f t="shared" si="24"/>
        <v>698.08</v>
      </c>
      <c r="O91" s="148">
        <f t="shared" si="24"/>
        <v>0</v>
      </c>
      <c r="P91" s="148">
        <f t="shared" si="24"/>
        <v>0</v>
      </c>
      <c r="Q91" s="148">
        <f t="shared" si="24"/>
        <v>0</v>
      </c>
      <c r="R91" s="148">
        <f t="shared" si="24"/>
        <v>0.1</v>
      </c>
      <c r="S91" s="148">
        <f t="shared" si="24"/>
        <v>0</v>
      </c>
      <c r="T91" s="148">
        <f t="shared" si="24"/>
        <v>0</v>
      </c>
      <c r="U91" s="148">
        <f t="shared" si="24"/>
        <v>-698.08</v>
      </c>
      <c r="V91" s="148">
        <f t="shared" si="24"/>
        <v>0</v>
      </c>
      <c r="W91" s="148">
        <f t="shared" si="5"/>
        <v>0.10000000000002274</v>
      </c>
      <c r="X91" s="148">
        <f t="shared" si="3"/>
        <v>8000</v>
      </c>
      <c r="Y91" s="140"/>
      <c r="Z91" s="140"/>
      <c r="AA91" s="140"/>
    </row>
    <row r="92" spans="1:27" ht="13.5" customHeight="1" x14ac:dyDescent="0.25">
      <c r="A92" s="132" t="s">
        <v>46</v>
      </c>
      <c r="B92" s="74" t="s">
        <v>152</v>
      </c>
      <c r="C92" s="74" t="s">
        <v>111</v>
      </c>
      <c r="D92" s="74" t="s">
        <v>86</v>
      </c>
      <c r="E92" s="148">
        <f t="shared" ref="E92:V92" si="25">E24+E57</f>
        <v>6999.9</v>
      </c>
      <c r="F92" s="148">
        <f t="shared" si="25"/>
        <v>0</v>
      </c>
      <c r="G92" s="148">
        <f t="shared" si="25"/>
        <v>0</v>
      </c>
      <c r="H92" s="148">
        <f t="shared" si="25"/>
        <v>0</v>
      </c>
      <c r="I92" s="148">
        <f t="shared" si="25"/>
        <v>0</v>
      </c>
      <c r="J92" s="148">
        <f t="shared" si="25"/>
        <v>0</v>
      </c>
      <c r="K92" s="148">
        <f t="shared" si="25"/>
        <v>0</v>
      </c>
      <c r="L92" s="148">
        <f t="shared" si="25"/>
        <v>6999.9</v>
      </c>
      <c r="M92" s="148">
        <f t="shared" si="25"/>
        <v>0</v>
      </c>
      <c r="N92" s="148">
        <f t="shared" si="25"/>
        <v>303.3</v>
      </c>
      <c r="O92" s="148">
        <f t="shared" si="25"/>
        <v>0</v>
      </c>
      <c r="P92" s="148">
        <f t="shared" si="25"/>
        <v>0</v>
      </c>
      <c r="Q92" s="148">
        <f t="shared" si="25"/>
        <v>0</v>
      </c>
      <c r="R92" s="148">
        <f t="shared" si="25"/>
        <v>-0.1</v>
      </c>
      <c r="S92" s="148">
        <f t="shared" si="25"/>
        <v>0</v>
      </c>
      <c r="T92" s="148">
        <f t="shared" si="25"/>
        <v>0</v>
      </c>
      <c r="U92" s="148">
        <f t="shared" si="25"/>
        <v>-303.3</v>
      </c>
      <c r="V92" s="148">
        <f t="shared" si="25"/>
        <v>0</v>
      </c>
      <c r="W92" s="148">
        <f t="shared" si="5"/>
        <v>-0.10000000000002274</v>
      </c>
      <c r="X92" s="148">
        <f t="shared" si="3"/>
        <v>7000</v>
      </c>
      <c r="Y92" s="140"/>
      <c r="Z92" s="140"/>
      <c r="AA92" s="140"/>
    </row>
    <row r="93" spans="1:27" ht="13.5" customHeight="1" x14ac:dyDescent="0.25">
      <c r="A93" s="132" t="s">
        <v>52</v>
      </c>
      <c r="B93" s="74" t="s">
        <v>157</v>
      </c>
      <c r="C93" s="74" t="s">
        <v>83</v>
      </c>
      <c r="D93" s="74" t="s">
        <v>124</v>
      </c>
      <c r="E93" s="148">
        <f t="shared" ref="E93:V93" si="26">E25+E58</f>
        <v>10000.200000000001</v>
      </c>
      <c r="F93" s="148">
        <f t="shared" si="26"/>
        <v>0</v>
      </c>
      <c r="G93" s="148">
        <f t="shared" si="26"/>
        <v>0</v>
      </c>
      <c r="H93" s="148">
        <f t="shared" si="26"/>
        <v>0</v>
      </c>
      <c r="I93" s="148">
        <f t="shared" si="26"/>
        <v>0</v>
      </c>
      <c r="J93" s="148">
        <f t="shared" si="26"/>
        <v>0</v>
      </c>
      <c r="K93" s="148">
        <f t="shared" si="26"/>
        <v>0</v>
      </c>
      <c r="L93" s="148">
        <f t="shared" si="26"/>
        <v>10000.200000000001</v>
      </c>
      <c r="M93" s="148">
        <f t="shared" si="26"/>
        <v>0</v>
      </c>
      <c r="N93" s="148">
        <f t="shared" si="26"/>
        <v>1047.1199999999999</v>
      </c>
      <c r="O93" s="148">
        <f t="shared" si="26"/>
        <v>0</v>
      </c>
      <c r="P93" s="148">
        <f t="shared" si="26"/>
        <v>0</v>
      </c>
      <c r="Q93" s="148">
        <f t="shared" si="26"/>
        <v>0</v>
      </c>
      <c r="R93" s="148">
        <f t="shared" si="26"/>
        <v>0</v>
      </c>
      <c r="S93" s="148">
        <f t="shared" si="26"/>
        <v>0</v>
      </c>
      <c r="T93" s="148">
        <f t="shared" si="26"/>
        <v>0</v>
      </c>
      <c r="U93" s="148">
        <f t="shared" si="26"/>
        <v>-1047.1199999999999</v>
      </c>
      <c r="V93" s="148">
        <f t="shared" si="26"/>
        <v>0</v>
      </c>
      <c r="W93" s="148">
        <f t="shared" si="5"/>
        <v>0</v>
      </c>
      <c r="X93" s="148">
        <f t="shared" si="3"/>
        <v>10000.200000000001</v>
      </c>
      <c r="Y93" s="140"/>
      <c r="Z93" s="140"/>
      <c r="AA93" s="140"/>
    </row>
    <row r="94" spans="1:27" ht="13.5" customHeight="1" x14ac:dyDescent="0.25">
      <c r="A94" s="132" t="s">
        <v>53</v>
      </c>
      <c r="B94" s="74" t="s">
        <v>158</v>
      </c>
      <c r="C94" s="74" t="s">
        <v>112</v>
      </c>
      <c r="D94" s="74" t="s">
        <v>113</v>
      </c>
      <c r="E94" s="148">
        <f t="shared" ref="E94:V94" si="27">E26+E59</f>
        <v>8000.1</v>
      </c>
      <c r="F94" s="148">
        <f t="shared" si="27"/>
        <v>0</v>
      </c>
      <c r="G94" s="148">
        <f t="shared" si="27"/>
        <v>0</v>
      </c>
      <c r="H94" s="148">
        <f t="shared" si="27"/>
        <v>0</v>
      </c>
      <c r="I94" s="148">
        <f t="shared" si="27"/>
        <v>0</v>
      </c>
      <c r="J94" s="148">
        <f t="shared" si="27"/>
        <v>0</v>
      </c>
      <c r="K94" s="148">
        <f t="shared" si="27"/>
        <v>0</v>
      </c>
      <c r="L94" s="148">
        <f t="shared" si="27"/>
        <v>8000.1</v>
      </c>
      <c r="M94" s="148">
        <f t="shared" si="27"/>
        <v>0</v>
      </c>
      <c r="N94" s="148">
        <f t="shared" si="27"/>
        <v>698.08</v>
      </c>
      <c r="O94" s="148">
        <f t="shared" si="27"/>
        <v>0</v>
      </c>
      <c r="P94" s="148">
        <f t="shared" si="27"/>
        <v>0</v>
      </c>
      <c r="Q94" s="148">
        <f t="shared" si="27"/>
        <v>0</v>
      </c>
      <c r="R94" s="148">
        <f t="shared" si="27"/>
        <v>0.1</v>
      </c>
      <c r="S94" s="148">
        <f t="shared" si="27"/>
        <v>0</v>
      </c>
      <c r="T94" s="148">
        <f t="shared" si="27"/>
        <v>0</v>
      </c>
      <c r="U94" s="148">
        <f t="shared" si="27"/>
        <v>-698.08</v>
      </c>
      <c r="V94" s="148">
        <f t="shared" si="27"/>
        <v>0</v>
      </c>
      <c r="W94" s="148">
        <f t="shared" si="5"/>
        <v>0.10000000000002274</v>
      </c>
      <c r="X94" s="148">
        <f t="shared" si="3"/>
        <v>8000</v>
      </c>
      <c r="Y94" s="140"/>
      <c r="Z94" s="140"/>
      <c r="AA94" s="140"/>
    </row>
    <row r="95" spans="1:27" ht="13.5" customHeight="1" x14ac:dyDescent="0.25">
      <c r="A95" s="132" t="s">
        <v>54</v>
      </c>
      <c r="B95" s="74" t="s">
        <v>159</v>
      </c>
      <c r="C95" s="74" t="s">
        <v>114</v>
      </c>
      <c r="D95" s="74" t="s">
        <v>101</v>
      </c>
      <c r="E95" s="148">
        <f t="shared" ref="E95:V95" si="28">E27+E60</f>
        <v>5000.1000000000004</v>
      </c>
      <c r="F95" s="148">
        <f t="shared" si="28"/>
        <v>0</v>
      </c>
      <c r="G95" s="148">
        <f t="shared" si="28"/>
        <v>0</v>
      </c>
      <c r="H95" s="148">
        <f t="shared" si="28"/>
        <v>0</v>
      </c>
      <c r="I95" s="148">
        <f t="shared" si="28"/>
        <v>0</v>
      </c>
      <c r="J95" s="148">
        <f t="shared" si="28"/>
        <v>0</v>
      </c>
      <c r="K95" s="148">
        <f t="shared" si="28"/>
        <v>0</v>
      </c>
      <c r="L95" s="148">
        <f t="shared" si="28"/>
        <v>5000.1000000000004</v>
      </c>
      <c r="M95" s="148">
        <f t="shared" si="28"/>
        <v>0</v>
      </c>
      <c r="N95" s="148">
        <f t="shared" si="28"/>
        <v>15.34</v>
      </c>
      <c r="O95" s="148">
        <f t="shared" si="28"/>
        <v>0</v>
      </c>
      <c r="P95" s="148">
        <f t="shared" si="28"/>
        <v>0</v>
      </c>
      <c r="Q95" s="148">
        <f t="shared" si="28"/>
        <v>0</v>
      </c>
      <c r="R95" s="148">
        <f t="shared" si="28"/>
        <v>0.1</v>
      </c>
      <c r="S95" s="148">
        <f t="shared" si="28"/>
        <v>0</v>
      </c>
      <c r="T95" s="148">
        <f t="shared" si="28"/>
        <v>0</v>
      </c>
      <c r="U95" s="148">
        <f t="shared" si="28"/>
        <v>-15.34</v>
      </c>
      <c r="V95" s="148">
        <f t="shared" si="28"/>
        <v>0</v>
      </c>
      <c r="W95" s="148">
        <f t="shared" si="5"/>
        <v>9.9999999999999645E-2</v>
      </c>
      <c r="X95" s="148">
        <f t="shared" si="3"/>
        <v>5000</v>
      </c>
      <c r="Y95" s="140"/>
      <c r="Z95" s="140"/>
      <c r="AA95" s="140"/>
    </row>
    <row r="96" spans="1:27" ht="13.5" customHeight="1" x14ac:dyDescent="0.25">
      <c r="A96" s="132" t="s">
        <v>55</v>
      </c>
      <c r="B96" s="74" t="s">
        <v>162</v>
      </c>
      <c r="C96" s="74" t="s">
        <v>89</v>
      </c>
      <c r="D96" s="74" t="s">
        <v>90</v>
      </c>
      <c r="E96" s="148">
        <f t="shared" ref="E96:V96" si="29">E28+E61</f>
        <v>6999.9</v>
      </c>
      <c r="F96" s="148">
        <f t="shared" si="29"/>
        <v>1000</v>
      </c>
      <c r="G96" s="148">
        <f t="shared" si="29"/>
        <v>0</v>
      </c>
      <c r="H96" s="148">
        <f t="shared" si="29"/>
        <v>0</v>
      </c>
      <c r="I96" s="148">
        <f t="shared" si="29"/>
        <v>0</v>
      </c>
      <c r="J96" s="148">
        <f t="shared" si="29"/>
        <v>0</v>
      </c>
      <c r="K96" s="148">
        <f t="shared" si="29"/>
        <v>0</v>
      </c>
      <c r="L96" s="148">
        <f t="shared" si="29"/>
        <v>7999.9</v>
      </c>
      <c r="M96" s="148">
        <f t="shared" si="29"/>
        <v>0</v>
      </c>
      <c r="N96" s="148">
        <f t="shared" si="29"/>
        <v>698.04</v>
      </c>
      <c r="O96" s="148">
        <f t="shared" si="29"/>
        <v>0</v>
      </c>
      <c r="P96" s="148">
        <f t="shared" si="29"/>
        <v>0</v>
      </c>
      <c r="Q96" s="148">
        <f t="shared" si="29"/>
        <v>233.33</v>
      </c>
      <c r="R96" s="148">
        <f t="shared" si="29"/>
        <v>-0.03</v>
      </c>
      <c r="S96" s="148">
        <f t="shared" si="29"/>
        <v>0</v>
      </c>
      <c r="T96" s="148">
        <f t="shared" si="29"/>
        <v>0</v>
      </c>
      <c r="U96" s="148">
        <f t="shared" si="29"/>
        <v>-698.04</v>
      </c>
      <c r="V96" s="148">
        <f t="shared" si="29"/>
        <v>1690</v>
      </c>
      <c r="W96" s="148">
        <f t="shared" si="5"/>
        <v>1923.3000000000002</v>
      </c>
      <c r="X96" s="148">
        <f t="shared" si="3"/>
        <v>6076.6</v>
      </c>
      <c r="Y96" s="140"/>
      <c r="Z96" s="140"/>
      <c r="AA96" s="140"/>
    </row>
    <row r="97" spans="1:27" ht="13.5" customHeight="1" x14ac:dyDescent="0.25">
      <c r="A97" s="132" t="s">
        <v>57</v>
      </c>
      <c r="B97" s="74" t="s">
        <v>163</v>
      </c>
      <c r="C97" s="74" t="s">
        <v>115</v>
      </c>
      <c r="D97" s="74" t="s">
        <v>89</v>
      </c>
      <c r="E97" s="148">
        <f t="shared" ref="E97:V97" si="30">E29+E62</f>
        <v>6999.9</v>
      </c>
      <c r="F97" s="148">
        <f t="shared" si="30"/>
        <v>0</v>
      </c>
      <c r="G97" s="148">
        <f t="shared" si="30"/>
        <v>0</v>
      </c>
      <c r="H97" s="148">
        <f t="shared" si="30"/>
        <v>0</v>
      </c>
      <c r="I97" s="148">
        <f t="shared" si="30"/>
        <v>0</v>
      </c>
      <c r="J97" s="148">
        <f t="shared" si="30"/>
        <v>0</v>
      </c>
      <c r="K97" s="148">
        <f t="shared" si="30"/>
        <v>0</v>
      </c>
      <c r="L97" s="148">
        <f t="shared" si="30"/>
        <v>6999.9</v>
      </c>
      <c r="M97" s="148">
        <f t="shared" si="30"/>
        <v>0</v>
      </c>
      <c r="N97" s="148">
        <f t="shared" si="30"/>
        <v>303.3</v>
      </c>
      <c r="O97" s="148">
        <f t="shared" si="30"/>
        <v>0</v>
      </c>
      <c r="P97" s="148">
        <f t="shared" si="30"/>
        <v>0</v>
      </c>
      <c r="Q97" s="148">
        <f t="shared" si="30"/>
        <v>0</v>
      </c>
      <c r="R97" s="148">
        <f t="shared" si="30"/>
        <v>-0.1</v>
      </c>
      <c r="S97" s="148">
        <f t="shared" si="30"/>
        <v>0</v>
      </c>
      <c r="T97" s="148">
        <f t="shared" si="30"/>
        <v>0</v>
      </c>
      <c r="U97" s="148">
        <f t="shared" si="30"/>
        <v>-303.3</v>
      </c>
      <c r="V97" s="148">
        <f t="shared" si="30"/>
        <v>0</v>
      </c>
      <c r="W97" s="148">
        <f t="shared" si="5"/>
        <v>-0.10000000000002274</v>
      </c>
      <c r="X97" s="148">
        <f t="shared" si="3"/>
        <v>7000</v>
      </c>
      <c r="Y97" s="140"/>
      <c r="Z97" s="140"/>
      <c r="AA97" s="140"/>
    </row>
    <row r="98" spans="1:27" ht="13.5" customHeight="1" x14ac:dyDescent="0.25">
      <c r="A98" s="132" t="s">
        <v>58</v>
      </c>
      <c r="B98" s="74" t="s">
        <v>165</v>
      </c>
      <c r="C98" s="74" t="s">
        <v>123</v>
      </c>
      <c r="D98" s="74" t="s">
        <v>93</v>
      </c>
      <c r="E98" s="148">
        <f t="shared" ref="E98:V98" si="31">E30+E63</f>
        <v>8000.1</v>
      </c>
      <c r="F98" s="148">
        <f t="shared" si="31"/>
        <v>0</v>
      </c>
      <c r="G98" s="148">
        <f t="shared" si="31"/>
        <v>0</v>
      </c>
      <c r="H98" s="148">
        <f t="shared" si="31"/>
        <v>0</v>
      </c>
      <c r="I98" s="148">
        <f t="shared" si="31"/>
        <v>0</v>
      </c>
      <c r="J98" s="148">
        <f t="shared" si="31"/>
        <v>0</v>
      </c>
      <c r="K98" s="148">
        <f t="shared" si="31"/>
        <v>0</v>
      </c>
      <c r="L98" s="148">
        <f t="shared" si="31"/>
        <v>8000.1</v>
      </c>
      <c r="M98" s="148">
        <f t="shared" si="31"/>
        <v>0</v>
      </c>
      <c r="N98" s="148">
        <f t="shared" si="31"/>
        <v>698.08</v>
      </c>
      <c r="O98" s="148">
        <f t="shared" si="31"/>
        <v>0</v>
      </c>
      <c r="P98" s="148">
        <f t="shared" si="31"/>
        <v>0</v>
      </c>
      <c r="Q98" s="148">
        <f t="shared" si="31"/>
        <v>0</v>
      </c>
      <c r="R98" s="148">
        <f t="shared" si="31"/>
        <v>0.1</v>
      </c>
      <c r="S98" s="148">
        <f t="shared" si="31"/>
        <v>0</v>
      </c>
      <c r="T98" s="148">
        <f t="shared" si="31"/>
        <v>0</v>
      </c>
      <c r="U98" s="148">
        <f t="shared" si="31"/>
        <v>-698.08</v>
      </c>
      <c r="V98" s="148">
        <f t="shared" si="31"/>
        <v>0</v>
      </c>
      <c r="W98" s="148">
        <f t="shared" si="5"/>
        <v>0.10000000000002274</v>
      </c>
      <c r="X98" s="148">
        <f t="shared" si="3"/>
        <v>8000</v>
      </c>
      <c r="Y98" s="140"/>
      <c r="Z98" s="140"/>
      <c r="AA98" s="140"/>
    </row>
    <row r="99" spans="1:27" ht="13.5" customHeight="1" x14ac:dyDescent="0.25">
      <c r="A99" s="132" t="s">
        <v>60</v>
      </c>
      <c r="B99" s="74" t="s">
        <v>167</v>
      </c>
      <c r="C99" s="74" t="s">
        <v>116</v>
      </c>
      <c r="D99" s="74" t="s">
        <v>117</v>
      </c>
      <c r="E99" s="148">
        <f t="shared" ref="E99:V99" si="32">E31+E64</f>
        <v>30000</v>
      </c>
      <c r="F99" s="148">
        <f t="shared" si="32"/>
        <v>0</v>
      </c>
      <c r="G99" s="148">
        <f t="shared" si="32"/>
        <v>0</v>
      </c>
      <c r="H99" s="148">
        <f t="shared" si="32"/>
        <v>0</v>
      </c>
      <c r="I99" s="148">
        <f t="shared" si="32"/>
        <v>0</v>
      </c>
      <c r="J99" s="148">
        <f t="shared" si="32"/>
        <v>0</v>
      </c>
      <c r="K99" s="148">
        <f t="shared" si="32"/>
        <v>0</v>
      </c>
      <c r="L99" s="148">
        <f t="shared" si="32"/>
        <v>30000</v>
      </c>
      <c r="M99" s="148">
        <f t="shared" si="32"/>
        <v>0</v>
      </c>
      <c r="N99" s="148">
        <f t="shared" si="32"/>
        <v>5518.74</v>
      </c>
      <c r="O99" s="148">
        <f t="shared" si="32"/>
        <v>0</v>
      </c>
      <c r="P99" s="148">
        <f t="shared" si="32"/>
        <v>4800</v>
      </c>
      <c r="Q99" s="148">
        <f t="shared" si="32"/>
        <v>0</v>
      </c>
      <c r="R99" s="148">
        <f t="shared" si="32"/>
        <v>0</v>
      </c>
      <c r="S99" s="148">
        <f t="shared" si="32"/>
        <v>0</v>
      </c>
      <c r="T99" s="148">
        <f t="shared" si="32"/>
        <v>0</v>
      </c>
      <c r="U99" s="148">
        <f t="shared" si="32"/>
        <v>-5518.74</v>
      </c>
      <c r="V99" s="148">
        <f t="shared" si="32"/>
        <v>0</v>
      </c>
      <c r="W99" s="148">
        <f t="shared" si="5"/>
        <v>4800</v>
      </c>
      <c r="X99" s="148">
        <f t="shared" si="3"/>
        <v>25200</v>
      </c>
      <c r="Y99" s="140"/>
      <c r="Z99" s="140"/>
      <c r="AA99" s="140"/>
    </row>
    <row r="100" spans="1:27" ht="13.5" customHeight="1" x14ac:dyDescent="0.25">
      <c r="A100" s="132" t="s">
        <v>61</v>
      </c>
      <c r="B100" s="74" t="s">
        <v>168</v>
      </c>
      <c r="C100" s="74" t="s">
        <v>118</v>
      </c>
      <c r="D100" s="74" t="s">
        <v>95</v>
      </c>
      <c r="E100" s="148">
        <f t="shared" ref="E100:V100" si="33">E32+E65</f>
        <v>6000</v>
      </c>
      <c r="F100" s="148">
        <f t="shared" si="33"/>
        <v>0</v>
      </c>
      <c r="G100" s="148">
        <f t="shared" si="33"/>
        <v>0</v>
      </c>
      <c r="H100" s="148">
        <f t="shared" si="33"/>
        <v>0</v>
      </c>
      <c r="I100" s="148">
        <f t="shared" si="33"/>
        <v>0</v>
      </c>
      <c r="J100" s="148">
        <f t="shared" si="33"/>
        <v>0</v>
      </c>
      <c r="K100" s="148">
        <f t="shared" si="33"/>
        <v>0</v>
      </c>
      <c r="L100" s="148">
        <f t="shared" si="33"/>
        <v>6000</v>
      </c>
      <c r="M100" s="148">
        <f t="shared" si="33"/>
        <v>0</v>
      </c>
      <c r="N100" s="148">
        <f t="shared" si="33"/>
        <v>153.96</v>
      </c>
      <c r="O100" s="148">
        <f t="shared" si="33"/>
        <v>0</v>
      </c>
      <c r="P100" s="148">
        <f t="shared" si="33"/>
        <v>0</v>
      </c>
      <c r="Q100" s="148">
        <f t="shared" si="33"/>
        <v>600</v>
      </c>
      <c r="R100" s="148">
        <f t="shared" si="33"/>
        <v>0</v>
      </c>
      <c r="S100" s="148">
        <f t="shared" si="33"/>
        <v>0</v>
      </c>
      <c r="T100" s="148">
        <f t="shared" si="33"/>
        <v>0</v>
      </c>
      <c r="U100" s="148">
        <f t="shared" si="33"/>
        <v>-153.96</v>
      </c>
      <c r="V100" s="148">
        <f t="shared" si="33"/>
        <v>0</v>
      </c>
      <c r="W100" s="148">
        <f t="shared" si="5"/>
        <v>600</v>
      </c>
      <c r="X100" s="148">
        <f t="shared" si="3"/>
        <v>5400</v>
      </c>
      <c r="Y100" s="140"/>
      <c r="Z100" s="140"/>
      <c r="AA100" s="140"/>
    </row>
    <row r="101" spans="1:27" ht="13.5" customHeight="1" thickBot="1" x14ac:dyDescent="0.3">
      <c r="A101" s="134" t="s">
        <v>68</v>
      </c>
      <c r="B101" s="164" t="s">
        <v>170</v>
      </c>
      <c r="C101" s="164" t="s">
        <v>89</v>
      </c>
      <c r="D101" s="123" t="s">
        <v>90</v>
      </c>
      <c r="E101" s="165">
        <f>E66</f>
        <v>4433.2700000000004</v>
      </c>
      <c r="F101" s="165">
        <f t="shared" ref="F101:K101" si="34">F66</f>
        <v>0</v>
      </c>
      <c r="G101" s="165">
        <f t="shared" si="34"/>
        <v>0</v>
      </c>
      <c r="H101" s="165">
        <f t="shared" si="34"/>
        <v>0</v>
      </c>
      <c r="I101" s="165">
        <f t="shared" si="34"/>
        <v>0</v>
      </c>
      <c r="J101" s="165">
        <f t="shared" si="34"/>
        <v>0</v>
      </c>
      <c r="K101" s="165">
        <f t="shared" si="34"/>
        <v>0</v>
      </c>
      <c r="L101" s="165">
        <f t="shared" ref="L101" si="35">L66</f>
        <v>4433.2700000000004</v>
      </c>
      <c r="M101" s="165">
        <f>M66</f>
        <v>0</v>
      </c>
      <c r="N101" s="165">
        <f t="shared" ref="N101:X101" si="36">N66</f>
        <v>421.98</v>
      </c>
      <c r="O101" s="165">
        <f t="shared" si="36"/>
        <v>0</v>
      </c>
      <c r="P101" s="165">
        <f t="shared" si="36"/>
        <v>0</v>
      </c>
      <c r="Q101" s="165">
        <f t="shared" si="36"/>
        <v>0</v>
      </c>
      <c r="R101" s="165">
        <f t="shared" si="36"/>
        <v>7.0000000000000007E-2</v>
      </c>
      <c r="S101" s="165">
        <f t="shared" si="36"/>
        <v>0</v>
      </c>
      <c r="T101" s="165">
        <f t="shared" si="36"/>
        <v>0</v>
      </c>
      <c r="U101" s="165">
        <f t="shared" si="36"/>
        <v>-421.98</v>
      </c>
      <c r="V101" s="165">
        <f t="shared" si="36"/>
        <v>0</v>
      </c>
      <c r="W101" s="165">
        <f>SUM(M101:V101)</f>
        <v>6.9999999999993179E-2</v>
      </c>
      <c r="X101" s="165">
        <f t="shared" si="36"/>
        <v>4433.2</v>
      </c>
      <c r="Y101" s="140"/>
      <c r="Z101" s="140"/>
      <c r="AA101" s="140"/>
    </row>
    <row r="102" spans="1:27" ht="15.75" thickBot="1" x14ac:dyDescent="0.3">
      <c r="A102" s="189" t="s">
        <v>47</v>
      </c>
      <c r="B102" s="189"/>
      <c r="C102" s="189"/>
      <c r="D102" s="189"/>
      <c r="E102" s="149">
        <f>SUM(E71:E101)</f>
        <v>231100.65</v>
      </c>
      <c r="F102" s="149">
        <f t="shared" ref="F102:K102" si="37">SUM(F71:F101)</f>
        <v>5000</v>
      </c>
      <c r="G102" s="149">
        <f t="shared" si="37"/>
        <v>1130.6600000000001</v>
      </c>
      <c r="H102" s="149">
        <f t="shared" si="37"/>
        <v>1456.2899999999997</v>
      </c>
      <c r="I102" s="149">
        <f t="shared" si="37"/>
        <v>8464</v>
      </c>
      <c r="J102" s="149">
        <f t="shared" si="37"/>
        <v>4369.2700000000004</v>
      </c>
      <c r="K102" s="149">
        <f t="shared" si="37"/>
        <v>1170</v>
      </c>
      <c r="L102" s="149">
        <f>SUM(L71:L101)</f>
        <v>252690.87</v>
      </c>
      <c r="M102" s="149">
        <f>SUM(M71:M101)</f>
        <v>-286.74</v>
      </c>
      <c r="N102" s="149">
        <f t="shared" ref="N102:V102" si="38">SUM(N71:N101)</f>
        <v>21661.989999999994</v>
      </c>
      <c r="O102" s="149">
        <f t="shared" si="38"/>
        <v>565.34</v>
      </c>
      <c r="P102" s="149">
        <f t="shared" si="38"/>
        <v>21870</v>
      </c>
      <c r="Q102" s="149">
        <f t="shared" si="38"/>
        <v>1299.99</v>
      </c>
      <c r="R102" s="149">
        <f t="shared" si="38"/>
        <v>-0.8</v>
      </c>
      <c r="S102" s="149">
        <f t="shared" si="38"/>
        <v>3009.3000000000006</v>
      </c>
      <c r="T102" s="149">
        <f t="shared" si="38"/>
        <v>1695.98</v>
      </c>
      <c r="U102" s="149">
        <f t="shared" si="38"/>
        <v>-21661.989999999994</v>
      </c>
      <c r="V102" s="149">
        <f t="shared" si="38"/>
        <v>1690</v>
      </c>
      <c r="W102" s="149">
        <f>SUM(W71:W101)</f>
        <v>29843.070000000003</v>
      </c>
      <c r="X102" s="149">
        <f>SUM(X71:X101)</f>
        <v>222847.80000000002</v>
      </c>
      <c r="Y102" s="140"/>
      <c r="Z102" s="140"/>
      <c r="AA102" s="140"/>
    </row>
    <row r="103" spans="1:27" x14ac:dyDescent="0.25">
      <c r="A103" s="161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</row>
    <row r="104" spans="1:27" x14ac:dyDescent="0.25">
      <c r="A104" s="161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</row>
    <row r="105" spans="1:27" x14ac:dyDescent="0.25">
      <c r="F105" s="56">
        <f>E33*2%</f>
        <v>2285.3400000000006</v>
      </c>
    </row>
    <row r="106" spans="1:27" x14ac:dyDescent="0.25">
      <c r="F106">
        <f>+F105*2</f>
        <v>4570.6800000000012</v>
      </c>
    </row>
  </sheetData>
  <mergeCells count="9">
    <mergeCell ref="A102:D102"/>
    <mergeCell ref="A1:K1"/>
    <mergeCell ref="A34:K34"/>
    <mergeCell ref="L1:X1"/>
    <mergeCell ref="L34:X34"/>
    <mergeCell ref="A69:K69"/>
    <mergeCell ref="L69:X69"/>
    <mergeCell ref="A33:D33"/>
    <mergeCell ref="A67:D67"/>
  </mergeCells>
  <pageMargins left="0.25" right="0.25" top="0.75" bottom="0.75" header="0.3" footer="0.3"/>
  <pageSetup paperSize="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X103"/>
  <sheetViews>
    <sheetView showGridLines="0" topLeftCell="A37" zoomScale="90" zoomScaleNormal="90" workbookViewId="0">
      <selection sqref="A1:J1"/>
    </sheetView>
  </sheetViews>
  <sheetFormatPr baseColWidth="10" defaultRowHeight="15" x14ac:dyDescent="0.25"/>
  <cols>
    <col min="1" max="1" width="6.5703125" style="137" bestFit="1" customWidth="1"/>
    <col min="2" max="2" width="30.85546875" bestFit="1" customWidth="1"/>
    <col min="3" max="3" width="33.85546875" bestFit="1" customWidth="1"/>
    <col min="4" max="4" width="20.5703125" bestFit="1" customWidth="1"/>
    <col min="5" max="5" width="10.7109375" bestFit="1" customWidth="1"/>
    <col min="6" max="6" width="12.140625" bestFit="1" customWidth="1"/>
    <col min="7" max="7" width="12.140625" customWidth="1"/>
    <col min="8" max="8" width="8.85546875" bestFit="1" customWidth="1"/>
    <col min="9" max="9" width="12.140625" bestFit="1" customWidth="1"/>
    <col min="10" max="10" width="11.5703125" bestFit="1" customWidth="1"/>
    <col min="11" max="11" width="15" customWidth="1"/>
    <col min="12" max="12" width="8.85546875" bestFit="1" customWidth="1"/>
    <col min="13" max="13" width="15.85546875" bestFit="1" customWidth="1"/>
    <col min="14" max="14" width="10.140625" bestFit="1" customWidth="1"/>
    <col min="15" max="15" width="9.85546875" bestFit="1" customWidth="1"/>
    <col min="16" max="16" width="12.28515625" bestFit="1" customWidth="1"/>
    <col min="17" max="17" width="14.85546875" bestFit="1" customWidth="1"/>
    <col min="18" max="18" width="8.28515625" customWidth="1"/>
    <col min="19" max="19" width="13" bestFit="1" customWidth="1"/>
    <col min="20" max="20" width="9.5703125" bestFit="1" customWidth="1"/>
    <col min="21" max="22" width="12.140625" bestFit="1" customWidth="1"/>
    <col min="23" max="23" width="14.42578125" bestFit="1" customWidth="1"/>
    <col min="24" max="24" width="10.28515625" bestFit="1" customWidth="1"/>
  </cols>
  <sheetData>
    <row r="1" spans="1:24" ht="30" customHeight="1" thickBot="1" x14ac:dyDescent="0.3">
      <c r="A1" s="188" t="s">
        <v>205</v>
      </c>
      <c r="B1" s="188"/>
      <c r="C1" s="188"/>
      <c r="D1" s="188"/>
      <c r="E1" s="188"/>
      <c r="F1" s="188"/>
      <c r="G1" s="188"/>
      <c r="H1" s="188"/>
      <c r="I1" s="188"/>
      <c r="J1" s="188"/>
      <c r="K1" s="188" t="s">
        <v>205</v>
      </c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ht="21.75" customHeight="1" thickBot="1" x14ac:dyDescent="0.3">
      <c r="A2" s="93" t="s">
        <v>0</v>
      </c>
      <c r="B2" s="94" t="s">
        <v>1</v>
      </c>
      <c r="C2" s="94" t="s">
        <v>79</v>
      </c>
      <c r="D2" s="94" t="s">
        <v>80</v>
      </c>
      <c r="E2" s="94" t="s">
        <v>2</v>
      </c>
      <c r="F2" s="94" t="s">
        <v>56</v>
      </c>
      <c r="G2" s="94" t="s">
        <v>3</v>
      </c>
      <c r="H2" s="94" t="s">
        <v>4</v>
      </c>
      <c r="I2" s="94" t="s">
        <v>5</v>
      </c>
      <c r="J2" s="94" t="s">
        <v>69</v>
      </c>
      <c r="K2" s="94" t="s">
        <v>70</v>
      </c>
      <c r="L2" s="94" t="s">
        <v>6</v>
      </c>
      <c r="M2" s="167" t="s">
        <v>7</v>
      </c>
      <c r="N2" s="94" t="s">
        <v>8</v>
      </c>
      <c r="O2" s="94" t="s">
        <v>9</v>
      </c>
      <c r="P2" s="94" t="s">
        <v>10</v>
      </c>
      <c r="Q2" s="94" t="s">
        <v>11</v>
      </c>
      <c r="R2" s="94" t="s">
        <v>180</v>
      </c>
      <c r="S2" s="94" t="s">
        <v>13</v>
      </c>
      <c r="T2" s="94" t="s">
        <v>14</v>
      </c>
      <c r="U2" s="94" t="s">
        <v>203</v>
      </c>
      <c r="V2" s="94" t="s">
        <v>63</v>
      </c>
      <c r="W2" s="94" t="s">
        <v>18</v>
      </c>
      <c r="X2" s="94" t="s">
        <v>19</v>
      </c>
    </row>
    <row r="3" spans="1:24" ht="14.25" customHeight="1" x14ac:dyDescent="0.25">
      <c r="A3" s="131" t="s">
        <v>20</v>
      </c>
      <c r="B3" s="112" t="s">
        <v>126</v>
      </c>
      <c r="C3" s="83" t="s">
        <v>81</v>
      </c>
      <c r="D3" s="83" t="s">
        <v>82</v>
      </c>
      <c r="E3" s="126">
        <v>4767.1499999999996</v>
      </c>
      <c r="F3" s="126">
        <v>0</v>
      </c>
      <c r="G3" s="126">
        <v>95.34</v>
      </c>
      <c r="H3" s="126">
        <v>529</v>
      </c>
      <c r="I3" s="126">
        <v>424.51</v>
      </c>
      <c r="J3" s="98">
        <v>0</v>
      </c>
      <c r="K3" s="98">
        <v>0</v>
      </c>
      <c r="L3" s="126">
        <v>0</v>
      </c>
      <c r="M3" s="126">
        <v>5816</v>
      </c>
      <c r="N3" s="126">
        <v>0</v>
      </c>
      <c r="O3" s="126">
        <v>695.03</v>
      </c>
      <c r="P3" s="126">
        <v>47.67</v>
      </c>
      <c r="Q3" s="126">
        <v>1540</v>
      </c>
      <c r="R3" s="126">
        <v>0.13</v>
      </c>
      <c r="S3" s="126">
        <v>262.19</v>
      </c>
      <c r="T3" s="126">
        <v>143.01</v>
      </c>
      <c r="U3" s="129">
        <v>-695.03</v>
      </c>
      <c r="V3" s="126">
        <v>0</v>
      </c>
      <c r="W3" s="126">
        <v>1993</v>
      </c>
      <c r="X3" s="126">
        <v>3823</v>
      </c>
    </row>
    <row r="4" spans="1:24" ht="14.25" customHeight="1" x14ac:dyDescent="0.25">
      <c r="A4" s="132" t="s">
        <v>21</v>
      </c>
      <c r="B4" s="113" t="s">
        <v>127</v>
      </c>
      <c r="C4" s="74" t="s">
        <v>83</v>
      </c>
      <c r="D4" s="74" t="s">
        <v>82</v>
      </c>
      <c r="E4" s="98">
        <v>4407.1499999999996</v>
      </c>
      <c r="F4" s="98">
        <v>0</v>
      </c>
      <c r="G4" s="98">
        <v>88.14</v>
      </c>
      <c r="H4" s="98">
        <v>529</v>
      </c>
      <c r="I4" s="98">
        <v>379.09</v>
      </c>
      <c r="J4" s="98">
        <v>0</v>
      </c>
      <c r="K4" s="98">
        <v>0</v>
      </c>
      <c r="L4" s="98">
        <v>65</v>
      </c>
      <c r="M4" s="98">
        <v>5468.38</v>
      </c>
      <c r="N4" s="98">
        <v>0</v>
      </c>
      <c r="O4" s="98">
        <v>620.78</v>
      </c>
      <c r="P4" s="98">
        <v>44.07</v>
      </c>
      <c r="Q4" s="98">
        <v>850</v>
      </c>
      <c r="R4" s="99">
        <v>-0.09</v>
      </c>
      <c r="S4" s="98">
        <v>242.39</v>
      </c>
      <c r="T4" s="98">
        <v>132.21</v>
      </c>
      <c r="U4" s="99">
        <v>-620.78</v>
      </c>
      <c r="V4" s="98">
        <v>1600</v>
      </c>
      <c r="W4" s="98">
        <v>2868.58</v>
      </c>
      <c r="X4" s="98">
        <v>2599.8000000000002</v>
      </c>
    </row>
    <row r="5" spans="1:24" ht="14.25" customHeight="1" x14ac:dyDescent="0.25">
      <c r="A5" s="132" t="s">
        <v>22</v>
      </c>
      <c r="B5" s="113" t="s">
        <v>128</v>
      </c>
      <c r="C5" s="74" t="s">
        <v>84</v>
      </c>
      <c r="D5" s="74" t="s">
        <v>82</v>
      </c>
      <c r="E5" s="98">
        <v>3047.7</v>
      </c>
      <c r="F5" s="98">
        <v>0</v>
      </c>
      <c r="G5" s="98">
        <v>60.95</v>
      </c>
      <c r="H5" s="98">
        <v>529</v>
      </c>
      <c r="I5" s="98">
        <v>288.26</v>
      </c>
      <c r="J5" s="98">
        <v>0</v>
      </c>
      <c r="K5" s="98">
        <v>0</v>
      </c>
      <c r="L5" s="98">
        <v>0</v>
      </c>
      <c r="M5" s="98">
        <v>3925.91</v>
      </c>
      <c r="N5" s="98">
        <v>0</v>
      </c>
      <c r="O5" s="98">
        <v>337.18</v>
      </c>
      <c r="P5" s="98">
        <v>30.48</v>
      </c>
      <c r="Q5" s="98">
        <v>1255</v>
      </c>
      <c r="R5" s="99">
        <v>-0.02</v>
      </c>
      <c r="S5" s="98">
        <v>167.62</v>
      </c>
      <c r="T5" s="98">
        <v>91.43</v>
      </c>
      <c r="U5" s="99">
        <v>-337.18</v>
      </c>
      <c r="V5" s="98">
        <v>0</v>
      </c>
      <c r="W5" s="98">
        <v>1544.51</v>
      </c>
      <c r="X5" s="98">
        <v>2381.4</v>
      </c>
    </row>
    <row r="6" spans="1:24" ht="14.25" customHeight="1" x14ac:dyDescent="0.25">
      <c r="A6" s="132" t="s">
        <v>65</v>
      </c>
      <c r="B6" s="141" t="s">
        <v>169</v>
      </c>
      <c r="C6" s="142" t="s">
        <v>111</v>
      </c>
      <c r="D6" s="142" t="s">
        <v>86</v>
      </c>
      <c r="E6" s="98">
        <v>4048.95</v>
      </c>
      <c r="F6" s="98">
        <v>0</v>
      </c>
      <c r="G6" s="98">
        <v>80.98</v>
      </c>
      <c r="H6" s="98">
        <v>529</v>
      </c>
      <c r="I6" s="98">
        <v>576.52</v>
      </c>
      <c r="J6" s="98">
        <v>0</v>
      </c>
      <c r="K6" s="98">
        <v>0</v>
      </c>
      <c r="L6" s="98">
        <v>0</v>
      </c>
      <c r="M6" s="98">
        <v>5235.45</v>
      </c>
      <c r="N6" s="98">
        <v>0</v>
      </c>
      <c r="O6" s="98">
        <v>571.03</v>
      </c>
      <c r="P6" s="98">
        <v>40.49</v>
      </c>
      <c r="Q6" s="98">
        <v>0</v>
      </c>
      <c r="R6" s="98">
        <v>0</v>
      </c>
      <c r="S6" s="98">
        <v>222.69</v>
      </c>
      <c r="T6" s="98">
        <v>121.47</v>
      </c>
      <c r="U6" s="99">
        <v>-571.03</v>
      </c>
      <c r="V6" s="98">
        <v>0</v>
      </c>
      <c r="W6" s="98">
        <v>384.65</v>
      </c>
      <c r="X6" s="98">
        <v>4850.8</v>
      </c>
    </row>
    <row r="7" spans="1:24" ht="14.25" customHeight="1" x14ac:dyDescent="0.25">
      <c r="A7" s="132" t="s">
        <v>23</v>
      </c>
      <c r="B7" s="113" t="s">
        <v>129</v>
      </c>
      <c r="C7" s="74" t="s">
        <v>85</v>
      </c>
      <c r="D7" s="74" t="s">
        <v>86</v>
      </c>
      <c r="E7" s="98">
        <v>3173.4</v>
      </c>
      <c r="F7" s="98">
        <v>0</v>
      </c>
      <c r="G7" s="98">
        <v>63.47</v>
      </c>
      <c r="H7" s="98">
        <v>529</v>
      </c>
      <c r="I7" s="98">
        <v>288.26</v>
      </c>
      <c r="J7" s="98">
        <v>0</v>
      </c>
      <c r="K7" s="98">
        <v>0</v>
      </c>
      <c r="L7" s="98">
        <v>0</v>
      </c>
      <c r="M7" s="98">
        <v>4054.13</v>
      </c>
      <c r="N7" s="98">
        <v>0</v>
      </c>
      <c r="O7" s="98">
        <v>357.69</v>
      </c>
      <c r="P7" s="98">
        <v>31.73</v>
      </c>
      <c r="Q7" s="98">
        <v>0</v>
      </c>
      <c r="R7" s="98">
        <v>0.06</v>
      </c>
      <c r="S7" s="98">
        <v>174.54</v>
      </c>
      <c r="T7" s="98">
        <v>95.2</v>
      </c>
      <c r="U7" s="99">
        <v>-357.69</v>
      </c>
      <c r="V7" s="98">
        <v>0</v>
      </c>
      <c r="W7" s="98">
        <v>301.52999999999997</v>
      </c>
      <c r="X7" s="98">
        <v>3752.6</v>
      </c>
    </row>
    <row r="8" spans="1:24" ht="14.25" customHeight="1" x14ac:dyDescent="0.25">
      <c r="A8" s="132" t="s">
        <v>24</v>
      </c>
      <c r="B8" s="113" t="s">
        <v>130</v>
      </c>
      <c r="C8" s="74" t="s">
        <v>87</v>
      </c>
      <c r="D8" s="74" t="s">
        <v>86</v>
      </c>
      <c r="E8" s="98">
        <v>3589.5</v>
      </c>
      <c r="F8" s="98">
        <v>0</v>
      </c>
      <c r="G8" s="98">
        <v>71.790000000000006</v>
      </c>
      <c r="H8" s="98">
        <v>529</v>
      </c>
      <c r="I8" s="98">
        <v>288.26</v>
      </c>
      <c r="J8" s="98">
        <v>0</v>
      </c>
      <c r="K8" s="98">
        <v>0</v>
      </c>
      <c r="L8" s="98">
        <v>0</v>
      </c>
      <c r="M8" s="98">
        <v>4478.55</v>
      </c>
      <c r="N8" s="98">
        <v>0</v>
      </c>
      <c r="O8" s="98">
        <v>430.1</v>
      </c>
      <c r="P8" s="98">
        <v>35.9</v>
      </c>
      <c r="Q8" s="98">
        <v>1210</v>
      </c>
      <c r="R8" s="99">
        <v>-0.06</v>
      </c>
      <c r="S8" s="98">
        <v>197.42</v>
      </c>
      <c r="T8" s="98">
        <v>107.69</v>
      </c>
      <c r="U8" s="99">
        <v>-430.1</v>
      </c>
      <c r="V8" s="98">
        <v>0</v>
      </c>
      <c r="W8" s="98">
        <v>1550.95</v>
      </c>
      <c r="X8" s="98">
        <v>2927.6</v>
      </c>
    </row>
    <row r="9" spans="1:24" ht="14.25" customHeight="1" x14ac:dyDescent="0.25">
      <c r="A9" s="132" t="s">
        <v>25</v>
      </c>
      <c r="B9" s="113" t="s">
        <v>131</v>
      </c>
      <c r="C9" s="74" t="s">
        <v>87</v>
      </c>
      <c r="D9" s="74" t="s">
        <v>86</v>
      </c>
      <c r="E9" s="98">
        <v>3070.8</v>
      </c>
      <c r="F9" s="98">
        <v>0</v>
      </c>
      <c r="G9" s="98">
        <v>61.42</v>
      </c>
      <c r="H9" s="98">
        <v>529</v>
      </c>
      <c r="I9" s="98">
        <v>197.42</v>
      </c>
      <c r="J9" s="98">
        <v>0</v>
      </c>
      <c r="K9" s="98">
        <v>0</v>
      </c>
      <c r="L9" s="98">
        <v>90</v>
      </c>
      <c r="M9" s="98">
        <v>3948.64</v>
      </c>
      <c r="N9" s="98">
        <v>0</v>
      </c>
      <c r="O9" s="98">
        <v>340.81</v>
      </c>
      <c r="P9" s="98">
        <v>30.71</v>
      </c>
      <c r="Q9" s="98">
        <v>960</v>
      </c>
      <c r="R9" s="98">
        <v>0.12</v>
      </c>
      <c r="S9" s="98">
        <v>168.89</v>
      </c>
      <c r="T9" s="98">
        <v>92.12</v>
      </c>
      <c r="U9" s="99">
        <v>-340.81</v>
      </c>
      <c r="V9" s="98">
        <v>0</v>
      </c>
      <c r="W9" s="98">
        <v>1251.8399999999999</v>
      </c>
      <c r="X9" s="98">
        <v>2696.8</v>
      </c>
    </row>
    <row r="10" spans="1:24" ht="14.25" customHeight="1" x14ac:dyDescent="0.25">
      <c r="A10" s="132" t="s">
        <v>26</v>
      </c>
      <c r="B10" s="113" t="s">
        <v>132</v>
      </c>
      <c r="C10" s="74" t="s">
        <v>120</v>
      </c>
      <c r="D10" s="74" t="s">
        <v>88</v>
      </c>
      <c r="E10" s="98">
        <v>2161.9499999999998</v>
      </c>
      <c r="F10" s="98">
        <v>0</v>
      </c>
      <c r="G10" s="98">
        <v>43.24</v>
      </c>
      <c r="H10" s="98">
        <v>529</v>
      </c>
      <c r="I10" s="98">
        <v>197.42</v>
      </c>
      <c r="J10" s="98">
        <v>0</v>
      </c>
      <c r="K10" s="98">
        <v>0</v>
      </c>
      <c r="L10" s="98">
        <v>1325</v>
      </c>
      <c r="M10" s="98">
        <v>4256.6099999999997</v>
      </c>
      <c r="N10" s="98">
        <v>0</v>
      </c>
      <c r="O10" s="98">
        <v>390.33</v>
      </c>
      <c r="P10" s="98">
        <v>21.62</v>
      </c>
      <c r="Q10" s="98">
        <v>0</v>
      </c>
      <c r="R10" s="98">
        <v>0.02</v>
      </c>
      <c r="S10" s="98">
        <v>118.91</v>
      </c>
      <c r="T10" s="98">
        <v>64.86</v>
      </c>
      <c r="U10" s="99">
        <v>-390.33</v>
      </c>
      <c r="V10" s="98">
        <v>0</v>
      </c>
      <c r="W10" s="98">
        <v>205.41</v>
      </c>
      <c r="X10" s="98">
        <v>4051.2</v>
      </c>
    </row>
    <row r="11" spans="1:24" ht="14.25" customHeight="1" x14ac:dyDescent="0.25">
      <c r="A11" s="132" t="s">
        <v>27</v>
      </c>
      <c r="B11" s="113" t="s">
        <v>133</v>
      </c>
      <c r="C11" s="74" t="s">
        <v>89</v>
      </c>
      <c r="D11" s="74" t="s">
        <v>90</v>
      </c>
      <c r="E11" s="98">
        <v>3499.95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3499.95</v>
      </c>
      <c r="N11" s="98">
        <v>0</v>
      </c>
      <c r="O11" s="98">
        <v>151.65</v>
      </c>
      <c r="P11" s="98">
        <v>0</v>
      </c>
      <c r="Q11" s="98">
        <v>0</v>
      </c>
      <c r="R11" s="99">
        <v>-0.05</v>
      </c>
      <c r="S11" s="98">
        <v>0</v>
      </c>
      <c r="T11" s="98">
        <v>0</v>
      </c>
      <c r="U11" s="99">
        <v>-151.65</v>
      </c>
      <c r="V11" s="98">
        <v>0</v>
      </c>
      <c r="W11" s="98">
        <v>-0.05</v>
      </c>
      <c r="X11" s="98">
        <v>3500</v>
      </c>
    </row>
    <row r="12" spans="1:24" ht="14.25" customHeight="1" x14ac:dyDescent="0.25">
      <c r="A12" s="132" t="s">
        <v>28</v>
      </c>
      <c r="B12" s="74" t="s">
        <v>134</v>
      </c>
      <c r="C12" s="74" t="s">
        <v>91</v>
      </c>
      <c r="D12" s="74" t="s">
        <v>86</v>
      </c>
      <c r="E12" s="98">
        <v>3500.1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3500.1</v>
      </c>
      <c r="N12" s="98">
        <v>0</v>
      </c>
      <c r="O12" s="98">
        <v>151.66999999999999</v>
      </c>
      <c r="P12" s="98">
        <v>0</v>
      </c>
      <c r="Q12" s="98">
        <v>0</v>
      </c>
      <c r="R12" s="99">
        <v>-0.1</v>
      </c>
      <c r="S12" s="98">
        <v>0</v>
      </c>
      <c r="T12" s="98">
        <v>0</v>
      </c>
      <c r="U12" s="99">
        <v>-151.66999999999999</v>
      </c>
      <c r="V12" s="98">
        <v>0</v>
      </c>
      <c r="W12" s="98">
        <v>-0.1</v>
      </c>
      <c r="X12" s="98">
        <v>3500.2</v>
      </c>
    </row>
    <row r="13" spans="1:24" ht="14.25" customHeight="1" x14ac:dyDescent="0.25">
      <c r="A13" s="132" t="s">
        <v>29</v>
      </c>
      <c r="B13" s="74" t="s">
        <v>135</v>
      </c>
      <c r="C13" s="74" t="s">
        <v>92</v>
      </c>
      <c r="D13" s="74" t="s">
        <v>93</v>
      </c>
      <c r="E13" s="98">
        <v>2500.0500000000002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2500.0500000000002</v>
      </c>
      <c r="N13" s="98">
        <v>0</v>
      </c>
      <c r="O13" s="98">
        <v>7.67</v>
      </c>
      <c r="P13" s="98">
        <v>0</v>
      </c>
      <c r="Q13" s="98">
        <v>0</v>
      </c>
      <c r="R13" s="98">
        <v>0.05</v>
      </c>
      <c r="S13" s="98">
        <v>0</v>
      </c>
      <c r="T13" s="98">
        <v>0</v>
      </c>
      <c r="U13" s="99">
        <v>-7.67</v>
      </c>
      <c r="V13" s="98">
        <v>0</v>
      </c>
      <c r="W13" s="98">
        <v>0.05</v>
      </c>
      <c r="X13" s="98">
        <v>2500</v>
      </c>
    </row>
    <row r="14" spans="1:24" ht="14.25" customHeight="1" x14ac:dyDescent="0.25">
      <c r="A14" s="132" t="s">
        <v>34</v>
      </c>
      <c r="B14" s="74" t="s">
        <v>140</v>
      </c>
      <c r="C14" s="74" t="s">
        <v>100</v>
      </c>
      <c r="D14" s="74" t="s">
        <v>88</v>
      </c>
      <c r="E14" s="98">
        <v>2499.9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2499.9</v>
      </c>
      <c r="N14" s="98">
        <v>0</v>
      </c>
      <c r="O14" s="98">
        <v>7.65</v>
      </c>
      <c r="P14" s="98">
        <v>0</v>
      </c>
      <c r="Q14" s="98">
        <v>450</v>
      </c>
      <c r="R14" s="99">
        <v>-0.1</v>
      </c>
      <c r="S14" s="98">
        <v>0</v>
      </c>
      <c r="T14" s="98">
        <v>0</v>
      </c>
      <c r="U14" s="99">
        <v>-7.65</v>
      </c>
      <c r="V14" s="98">
        <v>0</v>
      </c>
      <c r="W14" s="98">
        <v>449.9</v>
      </c>
      <c r="X14" s="98">
        <v>2050</v>
      </c>
    </row>
    <row r="15" spans="1:24" ht="14.25" customHeight="1" x14ac:dyDescent="0.25">
      <c r="A15" s="132" t="s">
        <v>36</v>
      </c>
      <c r="B15" s="74" t="s">
        <v>142</v>
      </c>
      <c r="C15" s="74" t="s">
        <v>102</v>
      </c>
      <c r="D15" s="74" t="s">
        <v>103</v>
      </c>
      <c r="E15" s="98">
        <v>4000.05</v>
      </c>
      <c r="F15" s="98">
        <v>500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4500.05</v>
      </c>
      <c r="N15" s="98">
        <v>0</v>
      </c>
      <c r="O15" s="98">
        <v>433.95</v>
      </c>
      <c r="P15" s="98">
        <v>0</v>
      </c>
      <c r="Q15" s="98">
        <v>0</v>
      </c>
      <c r="R15" s="98">
        <v>0.05</v>
      </c>
      <c r="S15" s="98">
        <v>0</v>
      </c>
      <c r="T15" s="98">
        <v>0</v>
      </c>
      <c r="U15" s="99">
        <v>-433.95</v>
      </c>
      <c r="V15" s="98">
        <v>0</v>
      </c>
      <c r="W15" s="98">
        <v>0.05</v>
      </c>
      <c r="X15" s="98">
        <v>4500</v>
      </c>
    </row>
    <row r="16" spans="1:24" ht="14.25" customHeight="1" x14ac:dyDescent="0.25">
      <c r="A16" s="132" t="s">
        <v>37</v>
      </c>
      <c r="B16" s="74" t="s">
        <v>143</v>
      </c>
      <c r="C16" s="74" t="s">
        <v>121</v>
      </c>
      <c r="D16" s="74" t="s">
        <v>86</v>
      </c>
      <c r="E16" s="98">
        <v>4000.05</v>
      </c>
      <c r="F16" s="98">
        <v>500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4500.05</v>
      </c>
      <c r="N16" s="98">
        <v>0</v>
      </c>
      <c r="O16" s="98">
        <v>433.95</v>
      </c>
      <c r="P16" s="98">
        <v>0</v>
      </c>
      <c r="Q16" s="98">
        <v>0</v>
      </c>
      <c r="R16" s="98">
        <v>0.05</v>
      </c>
      <c r="S16" s="98">
        <v>0</v>
      </c>
      <c r="T16" s="98">
        <v>0</v>
      </c>
      <c r="U16" s="99">
        <v>-433.95</v>
      </c>
      <c r="V16" s="98">
        <v>0</v>
      </c>
      <c r="W16" s="98">
        <v>0.05</v>
      </c>
      <c r="X16" s="98">
        <v>4500</v>
      </c>
    </row>
    <row r="17" spans="1:24" ht="14.25" customHeight="1" x14ac:dyDescent="0.25">
      <c r="A17" s="132" t="s">
        <v>39</v>
      </c>
      <c r="B17" s="74" t="s">
        <v>145</v>
      </c>
      <c r="C17" s="74" t="s">
        <v>122</v>
      </c>
      <c r="D17" s="74" t="s">
        <v>104</v>
      </c>
      <c r="E17" s="98">
        <v>3000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3000</v>
      </c>
      <c r="N17" s="98">
        <v>0</v>
      </c>
      <c r="O17" s="98">
        <v>76.98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9">
        <v>-76.98</v>
      </c>
      <c r="V17" s="98">
        <v>0</v>
      </c>
      <c r="W17" s="98">
        <v>0</v>
      </c>
      <c r="X17" s="98">
        <v>3000</v>
      </c>
    </row>
    <row r="18" spans="1:24" ht="14.25" customHeight="1" x14ac:dyDescent="0.25">
      <c r="A18" s="132" t="s">
        <v>40</v>
      </c>
      <c r="B18" s="74" t="s">
        <v>146</v>
      </c>
      <c r="C18" s="74" t="s">
        <v>105</v>
      </c>
      <c r="D18" s="74" t="s">
        <v>86</v>
      </c>
      <c r="E18" s="98">
        <v>4500</v>
      </c>
      <c r="F18" s="98">
        <v>500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5000</v>
      </c>
      <c r="N18" s="98">
        <v>0</v>
      </c>
      <c r="O18" s="98">
        <v>523.54</v>
      </c>
      <c r="P18" s="98">
        <v>0</v>
      </c>
      <c r="Q18" s="98">
        <v>2270</v>
      </c>
      <c r="R18" s="98">
        <v>0</v>
      </c>
      <c r="S18" s="98">
        <v>0</v>
      </c>
      <c r="T18" s="98">
        <v>0</v>
      </c>
      <c r="U18" s="99">
        <v>-523.54</v>
      </c>
      <c r="V18" s="98">
        <v>336</v>
      </c>
      <c r="W18" s="98">
        <v>2606</v>
      </c>
      <c r="X18" s="98">
        <v>2394</v>
      </c>
    </row>
    <row r="19" spans="1:24" ht="14.25" customHeight="1" x14ac:dyDescent="0.25">
      <c r="A19" s="132" t="s">
        <v>41</v>
      </c>
      <c r="B19" s="74" t="s">
        <v>147</v>
      </c>
      <c r="C19" s="74" t="s">
        <v>106</v>
      </c>
      <c r="D19" s="74" t="s">
        <v>106</v>
      </c>
      <c r="E19" s="98">
        <v>2000.1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2000.1</v>
      </c>
      <c r="N19" s="99">
        <v>-71.680000000000007</v>
      </c>
      <c r="O19" s="98">
        <v>0</v>
      </c>
      <c r="P19" s="98">
        <v>0</v>
      </c>
      <c r="Q19" s="98">
        <v>0</v>
      </c>
      <c r="R19" s="99">
        <v>-0.02</v>
      </c>
      <c r="S19" s="98">
        <v>0</v>
      </c>
      <c r="T19" s="98">
        <v>0</v>
      </c>
      <c r="U19" s="98">
        <v>0</v>
      </c>
      <c r="V19" s="98">
        <v>0</v>
      </c>
      <c r="W19" s="98">
        <v>-71.7</v>
      </c>
      <c r="X19" s="98">
        <v>2071.8000000000002</v>
      </c>
    </row>
    <row r="20" spans="1:24" ht="14.25" customHeight="1" x14ac:dyDescent="0.25">
      <c r="A20" s="132" t="s">
        <v>42</v>
      </c>
      <c r="B20" s="74" t="s">
        <v>148</v>
      </c>
      <c r="C20" s="74" t="s">
        <v>123</v>
      </c>
      <c r="D20" s="74" t="s">
        <v>93</v>
      </c>
      <c r="E20" s="98">
        <v>4000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4000</v>
      </c>
      <c r="N20" s="98">
        <v>0</v>
      </c>
      <c r="O20" s="98">
        <v>349.03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9">
        <v>-349.03</v>
      </c>
      <c r="V20" s="98">
        <v>0</v>
      </c>
      <c r="W20" s="98">
        <v>0</v>
      </c>
      <c r="X20" s="98">
        <v>4000</v>
      </c>
    </row>
    <row r="21" spans="1:24" ht="14.25" customHeight="1" x14ac:dyDescent="0.25">
      <c r="A21" s="132" t="s">
        <v>43</v>
      </c>
      <c r="B21" s="74" t="s">
        <v>149</v>
      </c>
      <c r="C21" s="74" t="s">
        <v>107</v>
      </c>
      <c r="D21" s="74" t="s">
        <v>108</v>
      </c>
      <c r="E21" s="98">
        <v>2500.0500000000002</v>
      </c>
      <c r="F21" s="98">
        <v>500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3000.05</v>
      </c>
      <c r="N21" s="98">
        <v>0</v>
      </c>
      <c r="O21" s="98">
        <v>76.989999999999995</v>
      </c>
      <c r="P21" s="98">
        <v>0</v>
      </c>
      <c r="Q21" s="98">
        <v>0</v>
      </c>
      <c r="R21" s="98">
        <v>0.05</v>
      </c>
      <c r="S21" s="98">
        <v>0</v>
      </c>
      <c r="T21" s="98">
        <v>0</v>
      </c>
      <c r="U21" s="99">
        <v>-76.989999999999995</v>
      </c>
      <c r="V21" s="98">
        <v>0</v>
      </c>
      <c r="W21" s="98">
        <v>0.05</v>
      </c>
      <c r="X21" s="98">
        <v>3000</v>
      </c>
    </row>
    <row r="22" spans="1:24" ht="14.25" customHeight="1" x14ac:dyDescent="0.25">
      <c r="A22" s="132" t="s">
        <v>44</v>
      </c>
      <c r="B22" s="74" t="s">
        <v>150</v>
      </c>
      <c r="C22" s="74" t="s">
        <v>109</v>
      </c>
      <c r="D22" s="74" t="s">
        <v>90</v>
      </c>
      <c r="E22" s="98">
        <v>1999.95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1999.95</v>
      </c>
      <c r="N22" s="99">
        <v>-71.69</v>
      </c>
      <c r="O22" s="98">
        <v>0</v>
      </c>
      <c r="P22" s="98">
        <v>0</v>
      </c>
      <c r="Q22" s="98">
        <v>0</v>
      </c>
      <c r="R22" s="98">
        <v>0.04</v>
      </c>
      <c r="S22" s="98">
        <v>0</v>
      </c>
      <c r="T22" s="98">
        <v>0</v>
      </c>
      <c r="U22" s="98">
        <v>0</v>
      </c>
      <c r="V22" s="98">
        <v>0</v>
      </c>
      <c r="W22" s="98">
        <v>-71.650000000000006</v>
      </c>
      <c r="X22" s="98">
        <v>2071.6</v>
      </c>
    </row>
    <row r="23" spans="1:24" ht="14.25" customHeight="1" x14ac:dyDescent="0.25">
      <c r="A23" s="132" t="s">
        <v>45</v>
      </c>
      <c r="B23" s="74" t="s">
        <v>151</v>
      </c>
      <c r="C23" s="74" t="s">
        <v>110</v>
      </c>
      <c r="D23" s="74" t="s">
        <v>124</v>
      </c>
      <c r="E23" s="98">
        <v>4000.05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4000.05</v>
      </c>
      <c r="N23" s="98">
        <v>0</v>
      </c>
      <c r="O23" s="98">
        <v>349.04</v>
      </c>
      <c r="P23" s="98">
        <v>0</v>
      </c>
      <c r="Q23" s="98">
        <v>0</v>
      </c>
      <c r="R23" s="98">
        <v>0.05</v>
      </c>
      <c r="S23" s="98">
        <v>0</v>
      </c>
      <c r="T23" s="98">
        <v>0</v>
      </c>
      <c r="U23" s="99">
        <v>-349.04</v>
      </c>
      <c r="V23" s="98">
        <v>0</v>
      </c>
      <c r="W23" s="98">
        <v>0.05</v>
      </c>
      <c r="X23" s="98">
        <v>4000</v>
      </c>
    </row>
    <row r="24" spans="1:24" ht="14.25" customHeight="1" x14ac:dyDescent="0.25">
      <c r="A24" s="132" t="s">
        <v>46</v>
      </c>
      <c r="B24" s="74" t="s">
        <v>152</v>
      </c>
      <c r="C24" s="74" t="s">
        <v>111</v>
      </c>
      <c r="D24" s="74" t="s">
        <v>86</v>
      </c>
      <c r="E24" s="98">
        <v>3499.95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3499.95</v>
      </c>
      <c r="N24" s="98">
        <v>0</v>
      </c>
      <c r="O24" s="98">
        <v>151.65</v>
      </c>
      <c r="P24" s="98">
        <v>0</v>
      </c>
      <c r="Q24" s="98">
        <v>0</v>
      </c>
      <c r="R24" s="99">
        <v>-0.05</v>
      </c>
      <c r="S24" s="98">
        <v>0</v>
      </c>
      <c r="T24" s="98">
        <v>0</v>
      </c>
      <c r="U24" s="99">
        <v>-151.65</v>
      </c>
      <c r="V24" s="98">
        <v>0</v>
      </c>
      <c r="W24" s="98">
        <v>-0.05</v>
      </c>
      <c r="X24" s="98">
        <v>3500</v>
      </c>
    </row>
    <row r="25" spans="1:24" ht="14.25" customHeight="1" x14ac:dyDescent="0.25">
      <c r="A25" s="132" t="s">
        <v>52</v>
      </c>
      <c r="B25" s="74" t="s">
        <v>157</v>
      </c>
      <c r="C25" s="74" t="s">
        <v>83</v>
      </c>
      <c r="D25" s="74" t="s">
        <v>124</v>
      </c>
      <c r="E25" s="98">
        <v>5000.1000000000004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5000.1000000000004</v>
      </c>
      <c r="N25" s="98">
        <v>0</v>
      </c>
      <c r="O25" s="98">
        <v>523.55999999999995</v>
      </c>
      <c r="P25" s="98">
        <v>0</v>
      </c>
      <c r="Q25" s="98">
        <v>0</v>
      </c>
      <c r="R25" s="99">
        <v>-0.1</v>
      </c>
      <c r="S25" s="98">
        <v>0</v>
      </c>
      <c r="T25" s="98">
        <v>0</v>
      </c>
      <c r="U25" s="99">
        <v>-523.55999999999995</v>
      </c>
      <c r="V25" s="98">
        <v>0</v>
      </c>
      <c r="W25" s="98">
        <v>-0.1</v>
      </c>
      <c r="X25" s="98">
        <v>5000.2</v>
      </c>
    </row>
    <row r="26" spans="1:24" ht="14.25" customHeight="1" x14ac:dyDescent="0.25">
      <c r="A26" s="132" t="s">
        <v>53</v>
      </c>
      <c r="B26" s="74" t="s">
        <v>158</v>
      </c>
      <c r="C26" s="74" t="s">
        <v>112</v>
      </c>
      <c r="D26" s="74" t="s">
        <v>113</v>
      </c>
      <c r="E26" s="98">
        <v>4000.05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4000.05</v>
      </c>
      <c r="N26" s="98">
        <v>0</v>
      </c>
      <c r="O26" s="98">
        <v>349.04</v>
      </c>
      <c r="P26" s="98">
        <v>0</v>
      </c>
      <c r="Q26" s="98">
        <v>0</v>
      </c>
      <c r="R26" s="99">
        <v>-0.15</v>
      </c>
      <c r="S26" s="98">
        <v>0</v>
      </c>
      <c r="T26" s="98">
        <v>0</v>
      </c>
      <c r="U26" s="99">
        <v>-349.04</v>
      </c>
      <c r="V26" s="98">
        <v>0</v>
      </c>
      <c r="W26" s="98">
        <v>-0.15</v>
      </c>
      <c r="X26" s="98">
        <v>4000.2</v>
      </c>
    </row>
    <row r="27" spans="1:24" ht="14.25" customHeight="1" x14ac:dyDescent="0.25">
      <c r="A27" s="132" t="s">
        <v>54</v>
      </c>
      <c r="B27" s="74" t="s">
        <v>159</v>
      </c>
      <c r="C27" s="74" t="s">
        <v>114</v>
      </c>
      <c r="D27" s="74" t="s">
        <v>101</v>
      </c>
      <c r="E27" s="98">
        <v>2500.0500000000002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2500.0500000000002</v>
      </c>
      <c r="N27" s="98">
        <v>0</v>
      </c>
      <c r="O27" s="98">
        <v>7.67</v>
      </c>
      <c r="P27" s="98">
        <v>0</v>
      </c>
      <c r="Q27" s="98">
        <v>0</v>
      </c>
      <c r="R27" s="99">
        <v>-0.15</v>
      </c>
      <c r="S27" s="98">
        <v>0</v>
      </c>
      <c r="T27" s="98">
        <v>0</v>
      </c>
      <c r="U27" s="99">
        <v>-7.67</v>
      </c>
      <c r="V27" s="98">
        <v>0</v>
      </c>
      <c r="W27" s="98">
        <v>-0.15</v>
      </c>
      <c r="X27" s="98">
        <v>2500.1999999999998</v>
      </c>
    </row>
    <row r="28" spans="1:24" ht="14.25" customHeight="1" x14ac:dyDescent="0.25">
      <c r="A28" s="132" t="s">
        <v>55</v>
      </c>
      <c r="B28" s="74" t="s">
        <v>162</v>
      </c>
      <c r="C28" s="74" t="s">
        <v>89</v>
      </c>
      <c r="D28" s="74" t="s">
        <v>90</v>
      </c>
      <c r="E28" s="98">
        <v>3499.95</v>
      </c>
      <c r="F28" s="98">
        <v>500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3999.95</v>
      </c>
      <c r="N28" s="98">
        <v>0</v>
      </c>
      <c r="O28" s="98">
        <v>349.02</v>
      </c>
      <c r="P28" s="98">
        <v>0</v>
      </c>
      <c r="Q28" s="98">
        <v>0</v>
      </c>
      <c r="R28" s="98">
        <v>0.15</v>
      </c>
      <c r="S28" s="98">
        <v>0</v>
      </c>
      <c r="T28" s="98">
        <v>0</v>
      </c>
      <c r="U28" s="99">
        <v>-349.02</v>
      </c>
      <c r="V28" s="98">
        <v>845</v>
      </c>
      <c r="W28" s="98">
        <v>845.15</v>
      </c>
      <c r="X28" s="98">
        <v>3154.8</v>
      </c>
    </row>
    <row r="29" spans="1:24" ht="14.25" customHeight="1" x14ac:dyDescent="0.25">
      <c r="A29" s="132" t="s">
        <v>57</v>
      </c>
      <c r="B29" s="74" t="s">
        <v>163</v>
      </c>
      <c r="C29" s="74" t="s">
        <v>115</v>
      </c>
      <c r="D29" s="74" t="s">
        <v>89</v>
      </c>
      <c r="E29" s="98">
        <v>3499.95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3499.95</v>
      </c>
      <c r="N29" s="98">
        <v>0</v>
      </c>
      <c r="O29" s="98">
        <v>151.65</v>
      </c>
      <c r="P29" s="98">
        <v>0</v>
      </c>
      <c r="Q29" s="98">
        <v>0</v>
      </c>
      <c r="R29" s="98">
        <v>0.15</v>
      </c>
      <c r="S29" s="98">
        <v>0</v>
      </c>
      <c r="T29" s="98">
        <v>0</v>
      </c>
      <c r="U29" s="99">
        <v>-151.65</v>
      </c>
      <c r="V29" s="98">
        <v>0</v>
      </c>
      <c r="W29" s="98">
        <v>0.15</v>
      </c>
      <c r="X29" s="98">
        <v>3499.8</v>
      </c>
    </row>
    <row r="30" spans="1:24" ht="14.25" customHeight="1" x14ac:dyDescent="0.25">
      <c r="A30" s="132" t="s">
        <v>58</v>
      </c>
      <c r="B30" s="74" t="s">
        <v>165</v>
      </c>
      <c r="C30" s="74" t="s">
        <v>123</v>
      </c>
      <c r="D30" s="74" t="s">
        <v>93</v>
      </c>
      <c r="E30" s="98">
        <v>4000.05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4000.05</v>
      </c>
      <c r="N30" s="98">
        <v>0</v>
      </c>
      <c r="O30" s="98">
        <v>349.04</v>
      </c>
      <c r="P30" s="98">
        <v>0</v>
      </c>
      <c r="Q30" s="98">
        <v>0</v>
      </c>
      <c r="R30" s="98">
        <v>0.05</v>
      </c>
      <c r="S30" s="98">
        <v>0</v>
      </c>
      <c r="T30" s="98">
        <v>0</v>
      </c>
      <c r="U30" s="99">
        <v>-349.04</v>
      </c>
      <c r="V30" s="98">
        <v>0</v>
      </c>
      <c r="W30" s="98">
        <v>0.05</v>
      </c>
      <c r="X30" s="98">
        <v>4000</v>
      </c>
    </row>
    <row r="31" spans="1:24" ht="14.25" customHeight="1" x14ac:dyDescent="0.25">
      <c r="A31" s="132" t="s">
        <v>60</v>
      </c>
      <c r="B31" s="74" t="s">
        <v>167</v>
      </c>
      <c r="C31" s="74" t="s">
        <v>116</v>
      </c>
      <c r="D31" s="74" t="s">
        <v>117</v>
      </c>
      <c r="E31" s="98">
        <v>15000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15000</v>
      </c>
      <c r="N31" s="98">
        <v>0</v>
      </c>
      <c r="O31" s="98">
        <v>2759.37</v>
      </c>
      <c r="P31" s="98">
        <v>0</v>
      </c>
      <c r="Q31" s="98">
        <v>2400</v>
      </c>
      <c r="R31" s="98">
        <v>0</v>
      </c>
      <c r="S31" s="98">
        <v>0</v>
      </c>
      <c r="T31" s="98">
        <v>0</v>
      </c>
      <c r="U31" s="99">
        <v>-2759.37</v>
      </c>
      <c r="V31" s="98">
        <v>0</v>
      </c>
      <c r="W31" s="98">
        <v>2400</v>
      </c>
      <c r="X31" s="98">
        <v>12600</v>
      </c>
    </row>
    <row r="32" spans="1:24" ht="14.25" customHeight="1" x14ac:dyDescent="0.25">
      <c r="A32" s="132" t="s">
        <v>61</v>
      </c>
      <c r="B32" s="74" t="s">
        <v>168</v>
      </c>
      <c r="C32" s="74" t="s">
        <v>118</v>
      </c>
      <c r="D32" s="74" t="s">
        <v>95</v>
      </c>
      <c r="E32" s="98">
        <v>3000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3000</v>
      </c>
      <c r="N32" s="98">
        <v>0</v>
      </c>
      <c r="O32" s="98">
        <v>76.98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9">
        <v>-76.98</v>
      </c>
      <c r="V32" s="98">
        <v>0</v>
      </c>
      <c r="W32" s="98">
        <v>0</v>
      </c>
      <c r="X32" s="98">
        <v>3000</v>
      </c>
    </row>
    <row r="33" spans="1:24" ht="14.25" customHeight="1" thickBot="1" x14ac:dyDescent="0.3">
      <c r="A33" s="134" t="s">
        <v>68</v>
      </c>
      <c r="B33" s="164" t="s">
        <v>170</v>
      </c>
      <c r="C33" s="164" t="s">
        <v>89</v>
      </c>
      <c r="D33" s="123" t="s">
        <v>90</v>
      </c>
      <c r="E33" s="123">
        <v>3500</v>
      </c>
      <c r="F33" s="123">
        <v>0</v>
      </c>
      <c r="G33" s="123">
        <v>0</v>
      </c>
      <c r="H33" s="123">
        <v>0</v>
      </c>
      <c r="I33" s="123">
        <v>0</v>
      </c>
      <c r="J33" s="98">
        <v>0</v>
      </c>
      <c r="K33" s="98">
        <v>0</v>
      </c>
      <c r="L33" s="123">
        <v>0</v>
      </c>
      <c r="M33" s="123">
        <v>3500</v>
      </c>
      <c r="N33" s="123">
        <v>0</v>
      </c>
      <c r="O33" s="123">
        <v>151.66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4">
        <v>-151.66</v>
      </c>
      <c r="V33" s="123">
        <v>0</v>
      </c>
      <c r="W33" s="123">
        <v>0</v>
      </c>
      <c r="X33" s="123">
        <v>3500</v>
      </c>
    </row>
    <row r="34" spans="1:24" ht="14.25" customHeight="1" thickBot="1" x14ac:dyDescent="0.3">
      <c r="A34" s="204" t="s">
        <v>199</v>
      </c>
      <c r="B34" s="205"/>
      <c r="C34" s="205"/>
      <c r="D34" s="206"/>
      <c r="E34" s="100">
        <v>117766.95</v>
      </c>
      <c r="F34" s="100">
        <v>2500</v>
      </c>
      <c r="G34" s="100">
        <v>565.33000000000004</v>
      </c>
      <c r="H34" s="100">
        <v>4232</v>
      </c>
      <c r="I34" s="100">
        <v>2639.74</v>
      </c>
      <c r="J34" s="166">
        <f>SUM(J3:J33)</f>
        <v>0</v>
      </c>
      <c r="K34" s="166">
        <f>SUM(K3:K33)</f>
        <v>0</v>
      </c>
      <c r="L34" s="100">
        <v>1480</v>
      </c>
      <c r="M34" s="100">
        <v>129184.02</v>
      </c>
      <c r="N34" s="100">
        <v>-143.37</v>
      </c>
      <c r="O34" s="100">
        <v>11174.71</v>
      </c>
      <c r="P34" s="100">
        <v>282.67</v>
      </c>
      <c r="Q34" s="100">
        <v>10935</v>
      </c>
      <c r="R34" s="100">
        <v>0.08</v>
      </c>
      <c r="S34" s="100">
        <v>1554.65</v>
      </c>
      <c r="T34" s="100">
        <v>847.99</v>
      </c>
      <c r="U34" s="100">
        <v>-11174.71</v>
      </c>
      <c r="V34" s="100">
        <v>2781</v>
      </c>
      <c r="W34" s="100">
        <v>16258.02</v>
      </c>
      <c r="X34" s="100">
        <v>112926</v>
      </c>
    </row>
    <row r="35" spans="1:24" ht="24" customHeight="1" thickBot="1" x14ac:dyDescent="0.3">
      <c r="A35" s="188" t="s">
        <v>206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 t="s">
        <v>206</v>
      </c>
      <c r="L35" s="188"/>
      <c r="M35" s="188"/>
      <c r="N35" s="188"/>
      <c r="O35" s="188"/>
      <c r="P35" s="188"/>
      <c r="Q35" s="188"/>
      <c r="R35" s="188"/>
      <c r="S35" s="188"/>
      <c r="T35" s="188"/>
      <c r="U35" s="79"/>
      <c r="V35" s="79"/>
      <c r="W35" s="80">
        <f>SUM(N34:V34)</f>
        <v>16258.020000000004</v>
      </c>
      <c r="X35" s="79"/>
    </row>
    <row r="36" spans="1:24" ht="24.75" customHeight="1" thickBot="1" x14ac:dyDescent="0.3">
      <c r="A36" s="93" t="s">
        <v>0</v>
      </c>
      <c r="B36" s="94" t="s">
        <v>1</v>
      </c>
      <c r="C36" s="94" t="s">
        <v>79</v>
      </c>
      <c r="D36" s="94" t="s">
        <v>80</v>
      </c>
      <c r="E36" s="94" t="s">
        <v>2</v>
      </c>
      <c r="F36" s="94" t="s">
        <v>56</v>
      </c>
      <c r="G36" s="94" t="s">
        <v>3</v>
      </c>
      <c r="H36" s="94" t="s">
        <v>4</v>
      </c>
      <c r="I36" s="94" t="s">
        <v>5</v>
      </c>
      <c r="J36" s="94" t="s">
        <v>69</v>
      </c>
      <c r="K36" s="94" t="s">
        <v>70</v>
      </c>
      <c r="L36" s="94" t="s">
        <v>6</v>
      </c>
      <c r="M36" s="95" t="s">
        <v>7</v>
      </c>
      <c r="N36" s="94" t="s">
        <v>8</v>
      </c>
      <c r="O36" s="94" t="s">
        <v>9</v>
      </c>
      <c r="P36" s="94" t="s">
        <v>10</v>
      </c>
      <c r="Q36" s="94" t="s">
        <v>11</v>
      </c>
      <c r="R36" s="94" t="s">
        <v>180</v>
      </c>
      <c r="S36" s="94" t="s">
        <v>13</v>
      </c>
      <c r="T36" s="94" t="s">
        <v>14</v>
      </c>
      <c r="U36" s="94" t="s">
        <v>203</v>
      </c>
      <c r="V36" s="94" t="s">
        <v>63</v>
      </c>
      <c r="W36" s="95" t="s">
        <v>18</v>
      </c>
      <c r="X36" s="96" t="s">
        <v>19</v>
      </c>
    </row>
    <row r="37" spans="1:24" ht="14.25" customHeight="1" x14ac:dyDescent="0.25">
      <c r="A37" s="131" t="s">
        <v>20</v>
      </c>
      <c r="B37" s="112" t="s">
        <v>126</v>
      </c>
      <c r="C37" s="83" t="s">
        <v>81</v>
      </c>
      <c r="D37" s="83" t="s">
        <v>82</v>
      </c>
      <c r="E37" s="126">
        <v>4767.1499999999996</v>
      </c>
      <c r="F37" s="126">
        <v>0</v>
      </c>
      <c r="G37" s="126">
        <v>95.34</v>
      </c>
      <c r="H37" s="126">
        <v>529</v>
      </c>
      <c r="I37" s="126">
        <v>424.51</v>
      </c>
      <c r="J37" s="126">
        <v>0</v>
      </c>
      <c r="K37" s="126">
        <v>0</v>
      </c>
      <c r="L37" s="126">
        <v>0</v>
      </c>
      <c r="M37" s="126">
        <v>5816</v>
      </c>
      <c r="N37" s="126">
        <v>0</v>
      </c>
      <c r="O37" s="126">
        <v>695.03</v>
      </c>
      <c r="P37" s="126">
        <v>47.67</v>
      </c>
      <c r="Q37" s="126">
        <v>1540</v>
      </c>
      <c r="R37" s="129">
        <v>-7.0000000000000007E-2</v>
      </c>
      <c r="S37" s="126">
        <v>262.19</v>
      </c>
      <c r="T37" s="126">
        <v>143.01</v>
      </c>
      <c r="U37" s="129">
        <v>-695.03</v>
      </c>
      <c r="V37" s="126">
        <v>0</v>
      </c>
      <c r="W37" s="126">
        <v>1992.8</v>
      </c>
      <c r="X37" s="126">
        <v>3823.2</v>
      </c>
    </row>
    <row r="38" spans="1:24" ht="14.25" customHeight="1" x14ac:dyDescent="0.25">
      <c r="A38" s="132" t="s">
        <v>21</v>
      </c>
      <c r="B38" s="113" t="s">
        <v>127</v>
      </c>
      <c r="C38" s="74" t="s">
        <v>83</v>
      </c>
      <c r="D38" s="74" t="s">
        <v>82</v>
      </c>
      <c r="E38" s="98">
        <v>4407.1499999999996</v>
      </c>
      <c r="F38" s="98">
        <v>0</v>
      </c>
      <c r="G38" s="98">
        <v>88.14</v>
      </c>
      <c r="H38" s="98">
        <v>529</v>
      </c>
      <c r="I38" s="98">
        <v>379.09</v>
      </c>
      <c r="J38" s="98">
        <v>881.43</v>
      </c>
      <c r="K38" s="98">
        <v>500</v>
      </c>
      <c r="L38" s="98">
        <v>0</v>
      </c>
      <c r="M38" s="98">
        <v>6784.81</v>
      </c>
      <c r="N38" s="98">
        <v>0</v>
      </c>
      <c r="O38" s="98">
        <v>606.9</v>
      </c>
      <c r="P38" s="98">
        <v>44.07</v>
      </c>
      <c r="Q38" s="98">
        <v>850</v>
      </c>
      <c r="R38" s="98">
        <v>0.14000000000000001</v>
      </c>
      <c r="S38" s="98">
        <v>242.39</v>
      </c>
      <c r="T38" s="98">
        <v>132.21</v>
      </c>
      <c r="U38" s="99">
        <v>-606.9</v>
      </c>
      <c r="V38" s="98">
        <v>1600</v>
      </c>
      <c r="W38" s="98">
        <v>2868.81</v>
      </c>
      <c r="X38" s="98">
        <v>3916</v>
      </c>
    </row>
    <row r="39" spans="1:24" ht="14.25" customHeight="1" x14ac:dyDescent="0.25">
      <c r="A39" s="132" t="s">
        <v>22</v>
      </c>
      <c r="B39" s="113" t="s">
        <v>128</v>
      </c>
      <c r="C39" s="74" t="s">
        <v>84</v>
      </c>
      <c r="D39" s="74" t="s">
        <v>82</v>
      </c>
      <c r="E39" s="98">
        <v>3047.7</v>
      </c>
      <c r="F39" s="98">
        <v>0</v>
      </c>
      <c r="G39" s="98">
        <v>60.95</v>
      </c>
      <c r="H39" s="98">
        <v>529</v>
      </c>
      <c r="I39" s="98">
        <v>288.26</v>
      </c>
      <c r="J39" s="98">
        <v>0</v>
      </c>
      <c r="K39" s="98">
        <v>0</v>
      </c>
      <c r="L39" s="98">
        <v>120</v>
      </c>
      <c r="M39" s="98">
        <v>4045.91</v>
      </c>
      <c r="N39" s="98">
        <v>0</v>
      </c>
      <c r="O39" s="98">
        <v>356.38</v>
      </c>
      <c r="P39" s="98">
        <v>30.48</v>
      </c>
      <c r="Q39" s="98">
        <v>1255</v>
      </c>
      <c r="R39" s="99">
        <v>-0.02</v>
      </c>
      <c r="S39" s="98">
        <v>167.62</v>
      </c>
      <c r="T39" s="98">
        <v>91.43</v>
      </c>
      <c r="U39" s="99">
        <v>-356.38</v>
      </c>
      <c r="V39" s="98">
        <v>0</v>
      </c>
      <c r="W39" s="98">
        <v>1544.51</v>
      </c>
      <c r="X39" s="98">
        <v>2501.4</v>
      </c>
    </row>
    <row r="40" spans="1:24" ht="14.25" customHeight="1" x14ac:dyDescent="0.25">
      <c r="A40" s="132" t="s">
        <v>65</v>
      </c>
      <c r="B40" s="141" t="s">
        <v>169</v>
      </c>
      <c r="C40" s="142" t="s">
        <v>111</v>
      </c>
      <c r="D40" s="142" t="s">
        <v>86</v>
      </c>
      <c r="E40" s="98">
        <v>4048.95</v>
      </c>
      <c r="F40" s="98">
        <v>0</v>
      </c>
      <c r="G40" s="98">
        <v>80.98</v>
      </c>
      <c r="H40" s="98">
        <v>529</v>
      </c>
      <c r="I40" s="98">
        <v>576.52</v>
      </c>
      <c r="J40" s="98">
        <v>0</v>
      </c>
      <c r="K40" s="98">
        <v>0</v>
      </c>
      <c r="L40" s="98">
        <v>480</v>
      </c>
      <c r="M40" s="98">
        <v>5715.45</v>
      </c>
      <c r="N40" s="98">
        <v>0</v>
      </c>
      <c r="O40" s="98">
        <v>673.56</v>
      </c>
      <c r="P40" s="98">
        <v>40.49</v>
      </c>
      <c r="Q40" s="98">
        <v>0</v>
      </c>
      <c r="R40" s="98">
        <v>0</v>
      </c>
      <c r="S40" s="98">
        <v>222.69</v>
      </c>
      <c r="T40" s="98">
        <v>121.47</v>
      </c>
      <c r="U40" s="99">
        <v>-673.56</v>
      </c>
      <c r="V40" s="98">
        <v>0</v>
      </c>
      <c r="W40" s="98">
        <v>384.65</v>
      </c>
      <c r="X40" s="98">
        <v>5330.8</v>
      </c>
    </row>
    <row r="41" spans="1:24" ht="14.25" customHeight="1" x14ac:dyDescent="0.25">
      <c r="A41" s="132" t="s">
        <v>23</v>
      </c>
      <c r="B41" s="113" t="s">
        <v>129</v>
      </c>
      <c r="C41" s="74" t="s">
        <v>85</v>
      </c>
      <c r="D41" s="74" t="s">
        <v>86</v>
      </c>
      <c r="E41" s="98">
        <v>3173.4</v>
      </c>
      <c r="F41" s="98">
        <v>0</v>
      </c>
      <c r="G41" s="98">
        <v>63.47</v>
      </c>
      <c r="H41" s="98">
        <v>529</v>
      </c>
      <c r="I41" s="98">
        <v>288.26</v>
      </c>
      <c r="J41" s="98">
        <v>0</v>
      </c>
      <c r="K41" s="98">
        <v>0</v>
      </c>
      <c r="L41" s="98">
        <v>0</v>
      </c>
      <c r="M41" s="98">
        <v>4054.13</v>
      </c>
      <c r="N41" s="98">
        <v>0</v>
      </c>
      <c r="O41" s="98">
        <v>357.69</v>
      </c>
      <c r="P41" s="98">
        <v>31.73</v>
      </c>
      <c r="Q41" s="98">
        <v>0</v>
      </c>
      <c r="R41" s="98">
        <v>0.06</v>
      </c>
      <c r="S41" s="98">
        <v>174.54</v>
      </c>
      <c r="T41" s="98">
        <v>95.2</v>
      </c>
      <c r="U41" s="99">
        <v>-357.69</v>
      </c>
      <c r="V41" s="98">
        <v>0</v>
      </c>
      <c r="W41" s="98">
        <v>301.52999999999997</v>
      </c>
      <c r="X41" s="98">
        <v>3752.6</v>
      </c>
    </row>
    <row r="42" spans="1:24" ht="14.25" customHeight="1" x14ac:dyDescent="0.25">
      <c r="A42" s="132" t="s">
        <v>24</v>
      </c>
      <c r="B42" s="113" t="s">
        <v>130</v>
      </c>
      <c r="C42" s="74" t="s">
        <v>87</v>
      </c>
      <c r="D42" s="74" t="s">
        <v>86</v>
      </c>
      <c r="E42" s="98">
        <v>3589.5</v>
      </c>
      <c r="F42" s="98">
        <v>0</v>
      </c>
      <c r="G42" s="98">
        <v>71.790000000000006</v>
      </c>
      <c r="H42" s="98">
        <v>529</v>
      </c>
      <c r="I42" s="98">
        <v>288.26</v>
      </c>
      <c r="J42" s="98">
        <v>0</v>
      </c>
      <c r="K42" s="98">
        <v>0</v>
      </c>
      <c r="L42" s="98">
        <v>220</v>
      </c>
      <c r="M42" s="98">
        <v>4698.55</v>
      </c>
      <c r="N42" s="98">
        <v>0</v>
      </c>
      <c r="O42" s="98">
        <v>469.52</v>
      </c>
      <c r="P42" s="98">
        <v>35.9</v>
      </c>
      <c r="Q42" s="98">
        <v>1210</v>
      </c>
      <c r="R42" s="98">
        <v>0.14000000000000001</v>
      </c>
      <c r="S42" s="98">
        <v>197.42</v>
      </c>
      <c r="T42" s="98">
        <v>107.69</v>
      </c>
      <c r="U42" s="99">
        <v>-469.52</v>
      </c>
      <c r="V42" s="98">
        <v>0</v>
      </c>
      <c r="W42" s="98">
        <v>1551.15</v>
      </c>
      <c r="X42" s="98">
        <v>3147.4</v>
      </c>
    </row>
    <row r="43" spans="1:24" ht="14.25" customHeight="1" x14ac:dyDescent="0.25">
      <c r="A43" s="132" t="s">
        <v>25</v>
      </c>
      <c r="B43" s="113" t="s">
        <v>131</v>
      </c>
      <c r="C43" s="74" t="s">
        <v>87</v>
      </c>
      <c r="D43" s="74" t="s">
        <v>86</v>
      </c>
      <c r="E43" s="98">
        <v>3070.8</v>
      </c>
      <c r="F43" s="98">
        <v>0</v>
      </c>
      <c r="G43" s="98">
        <v>61.42</v>
      </c>
      <c r="H43" s="98">
        <v>529</v>
      </c>
      <c r="I43" s="98">
        <v>197.42</v>
      </c>
      <c r="J43" s="98">
        <v>0</v>
      </c>
      <c r="K43" s="98">
        <v>0</v>
      </c>
      <c r="L43" s="98">
        <v>540</v>
      </c>
      <c r="M43" s="98">
        <v>4398.6400000000003</v>
      </c>
      <c r="N43" s="98">
        <v>0</v>
      </c>
      <c r="O43" s="98">
        <v>415.78</v>
      </c>
      <c r="P43" s="98">
        <v>30.71</v>
      </c>
      <c r="Q43" s="98">
        <v>960</v>
      </c>
      <c r="R43" s="99">
        <v>-0.08</v>
      </c>
      <c r="S43" s="98">
        <v>168.89</v>
      </c>
      <c r="T43" s="98">
        <v>92.12</v>
      </c>
      <c r="U43" s="99">
        <v>-415.78</v>
      </c>
      <c r="V43" s="98">
        <v>0</v>
      </c>
      <c r="W43" s="98">
        <v>1251.6400000000001</v>
      </c>
      <c r="X43" s="98">
        <v>3147</v>
      </c>
    </row>
    <row r="44" spans="1:24" ht="14.25" customHeight="1" x14ac:dyDescent="0.25">
      <c r="A44" s="132" t="s">
        <v>26</v>
      </c>
      <c r="B44" s="113" t="s">
        <v>132</v>
      </c>
      <c r="C44" s="74" t="s">
        <v>120</v>
      </c>
      <c r="D44" s="74" t="s">
        <v>88</v>
      </c>
      <c r="E44" s="98">
        <v>2161.9499999999998</v>
      </c>
      <c r="F44" s="98">
        <v>0</v>
      </c>
      <c r="G44" s="98">
        <v>43.24</v>
      </c>
      <c r="H44" s="98">
        <v>529</v>
      </c>
      <c r="I44" s="98">
        <v>197.42</v>
      </c>
      <c r="J44" s="98">
        <v>0</v>
      </c>
      <c r="K44" s="98">
        <v>0</v>
      </c>
      <c r="L44" s="98">
        <v>860</v>
      </c>
      <c r="M44" s="98">
        <v>3791.61</v>
      </c>
      <c r="N44" s="98">
        <v>0</v>
      </c>
      <c r="O44" s="98">
        <v>315.69</v>
      </c>
      <c r="P44" s="98">
        <v>21.62</v>
      </c>
      <c r="Q44" s="98">
        <v>0</v>
      </c>
      <c r="R44" s="98">
        <v>0.02</v>
      </c>
      <c r="S44" s="98">
        <v>118.91</v>
      </c>
      <c r="T44" s="98">
        <v>64.86</v>
      </c>
      <c r="U44" s="99">
        <v>-315.69</v>
      </c>
      <c r="V44" s="98">
        <v>0</v>
      </c>
      <c r="W44" s="98">
        <v>205.41</v>
      </c>
      <c r="X44" s="98">
        <v>3586.2</v>
      </c>
    </row>
    <row r="45" spans="1:24" ht="14.25" customHeight="1" x14ac:dyDescent="0.25">
      <c r="A45" s="132" t="s">
        <v>27</v>
      </c>
      <c r="B45" s="113" t="s">
        <v>133</v>
      </c>
      <c r="C45" s="74" t="s">
        <v>89</v>
      </c>
      <c r="D45" s="74" t="s">
        <v>90</v>
      </c>
      <c r="E45" s="98">
        <v>3499.95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3499.95</v>
      </c>
      <c r="N45" s="98">
        <v>0</v>
      </c>
      <c r="O45" s="98">
        <v>151.65</v>
      </c>
      <c r="P45" s="98">
        <v>0</v>
      </c>
      <c r="Q45" s="98">
        <v>0</v>
      </c>
      <c r="R45" s="98">
        <v>0.15</v>
      </c>
      <c r="S45" s="98">
        <v>0</v>
      </c>
      <c r="T45" s="98">
        <v>0</v>
      </c>
      <c r="U45" s="99">
        <v>-151.65</v>
      </c>
      <c r="V45" s="98">
        <v>0</v>
      </c>
      <c r="W45" s="98">
        <v>0.15</v>
      </c>
      <c r="X45" s="98">
        <v>3499.8</v>
      </c>
    </row>
    <row r="46" spans="1:24" ht="14.25" customHeight="1" x14ac:dyDescent="0.25">
      <c r="A46" s="132" t="s">
        <v>28</v>
      </c>
      <c r="B46" s="74" t="s">
        <v>134</v>
      </c>
      <c r="C46" s="74" t="s">
        <v>91</v>
      </c>
      <c r="D46" s="74" t="s">
        <v>86</v>
      </c>
      <c r="E46" s="98">
        <v>3500.1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3500.1</v>
      </c>
      <c r="N46" s="98">
        <v>0</v>
      </c>
      <c r="O46" s="98">
        <v>151.66999999999999</v>
      </c>
      <c r="P46" s="98">
        <v>0</v>
      </c>
      <c r="Q46" s="98">
        <v>0</v>
      </c>
      <c r="R46" s="98">
        <v>0.1</v>
      </c>
      <c r="S46" s="98">
        <v>0</v>
      </c>
      <c r="T46" s="98">
        <v>0</v>
      </c>
      <c r="U46" s="99">
        <v>-151.66999999999999</v>
      </c>
      <c r="V46" s="98">
        <v>0</v>
      </c>
      <c r="W46" s="98">
        <v>0.1</v>
      </c>
      <c r="X46" s="98">
        <v>3500</v>
      </c>
    </row>
    <row r="47" spans="1:24" ht="14.25" customHeight="1" x14ac:dyDescent="0.25">
      <c r="A47" s="132" t="s">
        <v>29</v>
      </c>
      <c r="B47" s="74" t="s">
        <v>135</v>
      </c>
      <c r="C47" s="74" t="s">
        <v>92</v>
      </c>
      <c r="D47" s="74" t="s">
        <v>93</v>
      </c>
      <c r="E47" s="98">
        <v>2500.0500000000002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2500.0500000000002</v>
      </c>
      <c r="N47" s="98">
        <v>0</v>
      </c>
      <c r="O47" s="98">
        <v>7.67</v>
      </c>
      <c r="P47" s="98">
        <v>0</v>
      </c>
      <c r="Q47" s="98">
        <v>0</v>
      </c>
      <c r="R47" s="98">
        <v>0.05</v>
      </c>
      <c r="S47" s="98">
        <v>0</v>
      </c>
      <c r="T47" s="98">
        <v>0</v>
      </c>
      <c r="U47" s="99">
        <v>-7.67</v>
      </c>
      <c r="V47" s="98">
        <v>0</v>
      </c>
      <c r="W47" s="98">
        <v>0.05</v>
      </c>
      <c r="X47" s="98">
        <v>2500</v>
      </c>
    </row>
    <row r="48" spans="1:24" ht="14.25" customHeight="1" x14ac:dyDescent="0.25">
      <c r="A48" s="132" t="s">
        <v>34</v>
      </c>
      <c r="B48" s="74" t="s">
        <v>140</v>
      </c>
      <c r="C48" s="74" t="s">
        <v>100</v>
      </c>
      <c r="D48" s="74" t="s">
        <v>88</v>
      </c>
      <c r="E48" s="98">
        <v>2499.9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2499.9</v>
      </c>
      <c r="N48" s="98">
        <v>0</v>
      </c>
      <c r="O48" s="98">
        <v>7.65</v>
      </c>
      <c r="P48" s="98">
        <v>0</v>
      </c>
      <c r="Q48" s="98">
        <v>450</v>
      </c>
      <c r="R48" s="98">
        <v>0.1</v>
      </c>
      <c r="S48" s="98">
        <v>0</v>
      </c>
      <c r="T48" s="98">
        <v>0</v>
      </c>
      <c r="U48" s="99">
        <v>-7.65</v>
      </c>
      <c r="V48" s="98">
        <v>0</v>
      </c>
      <c r="W48" s="98">
        <v>450.1</v>
      </c>
      <c r="X48" s="98">
        <v>2049.8000000000002</v>
      </c>
    </row>
    <row r="49" spans="1:24" ht="14.25" customHeight="1" x14ac:dyDescent="0.25">
      <c r="A49" s="132" t="s">
        <v>36</v>
      </c>
      <c r="B49" s="74" t="s">
        <v>142</v>
      </c>
      <c r="C49" s="74" t="s">
        <v>102</v>
      </c>
      <c r="D49" s="74" t="s">
        <v>103</v>
      </c>
      <c r="E49" s="98">
        <v>4000.05</v>
      </c>
      <c r="F49" s="98">
        <v>500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4500.05</v>
      </c>
      <c r="N49" s="98">
        <v>0</v>
      </c>
      <c r="O49" s="98">
        <v>433.95</v>
      </c>
      <c r="P49" s="98">
        <v>0</v>
      </c>
      <c r="Q49" s="98">
        <v>0</v>
      </c>
      <c r="R49" s="98">
        <v>0.05</v>
      </c>
      <c r="S49" s="98">
        <v>0</v>
      </c>
      <c r="T49" s="98">
        <v>0</v>
      </c>
      <c r="U49" s="99">
        <v>-433.95</v>
      </c>
      <c r="V49" s="98">
        <v>0</v>
      </c>
      <c r="W49" s="98">
        <v>0.05</v>
      </c>
      <c r="X49" s="98">
        <v>4500</v>
      </c>
    </row>
    <row r="50" spans="1:24" ht="14.25" customHeight="1" x14ac:dyDescent="0.25">
      <c r="A50" s="132" t="s">
        <v>37</v>
      </c>
      <c r="B50" s="74" t="s">
        <v>143</v>
      </c>
      <c r="C50" s="74" t="s">
        <v>121</v>
      </c>
      <c r="D50" s="74" t="s">
        <v>86</v>
      </c>
      <c r="E50" s="98">
        <v>4000.05</v>
      </c>
      <c r="F50" s="98">
        <v>500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4500.05</v>
      </c>
      <c r="N50" s="98">
        <v>0</v>
      </c>
      <c r="O50" s="98">
        <v>433.95</v>
      </c>
      <c r="P50" s="98">
        <v>0</v>
      </c>
      <c r="Q50" s="98">
        <v>0</v>
      </c>
      <c r="R50" s="98">
        <v>0.05</v>
      </c>
      <c r="S50" s="98">
        <v>0</v>
      </c>
      <c r="T50" s="98">
        <v>0</v>
      </c>
      <c r="U50" s="99">
        <v>-433.95</v>
      </c>
      <c r="V50" s="98">
        <v>0</v>
      </c>
      <c r="W50" s="98">
        <v>0.05</v>
      </c>
      <c r="X50" s="98">
        <v>4500</v>
      </c>
    </row>
    <row r="51" spans="1:24" ht="14.25" customHeight="1" x14ac:dyDescent="0.25">
      <c r="A51" s="132" t="s">
        <v>39</v>
      </c>
      <c r="B51" s="74" t="s">
        <v>145</v>
      </c>
      <c r="C51" s="74" t="s">
        <v>122</v>
      </c>
      <c r="D51" s="74" t="s">
        <v>104</v>
      </c>
      <c r="E51" s="98">
        <v>2800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2800</v>
      </c>
      <c r="N51" s="98">
        <v>0</v>
      </c>
      <c r="O51" s="98">
        <v>55.22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9">
        <v>-55.22</v>
      </c>
      <c r="V51" s="98">
        <v>0</v>
      </c>
      <c r="W51" s="98">
        <v>0</v>
      </c>
      <c r="X51" s="98">
        <v>2800</v>
      </c>
    </row>
    <row r="52" spans="1:24" ht="14.25" customHeight="1" x14ac:dyDescent="0.25">
      <c r="A52" s="132" t="s">
        <v>40</v>
      </c>
      <c r="B52" s="74" t="s">
        <v>146</v>
      </c>
      <c r="C52" s="74" t="s">
        <v>105</v>
      </c>
      <c r="D52" s="74" t="s">
        <v>86</v>
      </c>
      <c r="E52" s="98">
        <v>4500</v>
      </c>
      <c r="F52" s="98">
        <v>500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5000</v>
      </c>
      <c r="N52" s="98">
        <v>0</v>
      </c>
      <c r="O52" s="98">
        <v>523.54</v>
      </c>
      <c r="P52" s="98">
        <v>0</v>
      </c>
      <c r="Q52" s="98">
        <v>2270</v>
      </c>
      <c r="R52" s="98">
        <v>0</v>
      </c>
      <c r="S52" s="98">
        <v>0</v>
      </c>
      <c r="T52" s="98">
        <v>0</v>
      </c>
      <c r="U52" s="99">
        <v>-523.54</v>
      </c>
      <c r="V52" s="98">
        <v>336</v>
      </c>
      <c r="W52" s="98">
        <v>2606</v>
      </c>
      <c r="X52" s="98">
        <v>2394</v>
      </c>
    </row>
    <row r="53" spans="1:24" ht="14.25" customHeight="1" x14ac:dyDescent="0.25">
      <c r="A53" s="132" t="s">
        <v>41</v>
      </c>
      <c r="B53" s="74" t="s">
        <v>147</v>
      </c>
      <c r="C53" s="74" t="s">
        <v>106</v>
      </c>
      <c r="D53" s="74" t="s">
        <v>106</v>
      </c>
      <c r="E53" s="98">
        <v>2000.1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2000.1</v>
      </c>
      <c r="N53" s="99">
        <v>-71.680000000000007</v>
      </c>
      <c r="O53" s="98">
        <v>0</v>
      </c>
      <c r="P53" s="98">
        <v>0</v>
      </c>
      <c r="Q53" s="98">
        <v>0</v>
      </c>
      <c r="R53" s="99">
        <v>-0.02</v>
      </c>
      <c r="S53" s="98">
        <v>0</v>
      </c>
      <c r="T53" s="98">
        <v>0</v>
      </c>
      <c r="U53" s="98">
        <v>0</v>
      </c>
      <c r="V53" s="98">
        <v>0</v>
      </c>
      <c r="W53" s="98">
        <v>-71.7</v>
      </c>
      <c r="X53" s="98">
        <v>2071.8000000000002</v>
      </c>
    </row>
    <row r="54" spans="1:24" ht="14.25" customHeight="1" x14ac:dyDescent="0.25">
      <c r="A54" s="132" t="s">
        <v>42</v>
      </c>
      <c r="B54" s="74" t="s">
        <v>148</v>
      </c>
      <c r="C54" s="74" t="s">
        <v>123</v>
      </c>
      <c r="D54" s="74" t="s">
        <v>93</v>
      </c>
      <c r="E54" s="98">
        <v>4000.05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4000.05</v>
      </c>
      <c r="N54" s="98">
        <v>0</v>
      </c>
      <c r="O54" s="98">
        <v>349.04</v>
      </c>
      <c r="P54" s="98">
        <v>0</v>
      </c>
      <c r="Q54" s="98">
        <v>0</v>
      </c>
      <c r="R54" s="98">
        <v>0.05</v>
      </c>
      <c r="S54" s="98">
        <v>0</v>
      </c>
      <c r="T54" s="98">
        <v>0</v>
      </c>
      <c r="U54" s="99">
        <v>-349.04</v>
      </c>
      <c r="V54" s="98">
        <v>0</v>
      </c>
      <c r="W54" s="98">
        <v>0.05</v>
      </c>
      <c r="X54" s="98">
        <v>4000</v>
      </c>
    </row>
    <row r="55" spans="1:24" ht="14.25" customHeight="1" x14ac:dyDescent="0.25">
      <c r="A55" s="132" t="s">
        <v>43</v>
      </c>
      <c r="B55" s="74" t="s">
        <v>149</v>
      </c>
      <c r="C55" s="74" t="s">
        <v>107</v>
      </c>
      <c r="D55" s="74" t="s">
        <v>108</v>
      </c>
      <c r="E55" s="98">
        <v>2500.0500000000002</v>
      </c>
      <c r="F55" s="98">
        <v>500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3000.05</v>
      </c>
      <c r="N55" s="98">
        <v>0</v>
      </c>
      <c r="O55" s="98">
        <v>76.989999999999995</v>
      </c>
      <c r="P55" s="98">
        <v>0</v>
      </c>
      <c r="Q55" s="98">
        <v>0</v>
      </c>
      <c r="R55" s="98">
        <v>0.05</v>
      </c>
      <c r="S55" s="98">
        <v>0</v>
      </c>
      <c r="T55" s="98">
        <v>0</v>
      </c>
      <c r="U55" s="99">
        <v>-76.989999999999995</v>
      </c>
      <c r="V55" s="98">
        <v>0</v>
      </c>
      <c r="W55" s="98">
        <v>0.05</v>
      </c>
      <c r="X55" s="98">
        <v>3000</v>
      </c>
    </row>
    <row r="56" spans="1:24" ht="14.25" customHeight="1" x14ac:dyDescent="0.25">
      <c r="A56" s="132" t="s">
        <v>44</v>
      </c>
      <c r="B56" s="74" t="s">
        <v>150</v>
      </c>
      <c r="C56" s="74" t="s">
        <v>109</v>
      </c>
      <c r="D56" s="74" t="s">
        <v>90</v>
      </c>
      <c r="E56" s="98">
        <v>1999.95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1999.95</v>
      </c>
      <c r="N56" s="99">
        <v>-71.69</v>
      </c>
      <c r="O56" s="98">
        <v>0</v>
      </c>
      <c r="P56" s="98">
        <v>0</v>
      </c>
      <c r="Q56" s="98">
        <v>0</v>
      </c>
      <c r="R56" s="98">
        <v>0.04</v>
      </c>
      <c r="S56" s="98">
        <v>0</v>
      </c>
      <c r="T56" s="98">
        <v>0</v>
      </c>
      <c r="U56" s="98">
        <v>0</v>
      </c>
      <c r="V56" s="98">
        <v>0</v>
      </c>
      <c r="W56" s="98">
        <v>-71.650000000000006</v>
      </c>
      <c r="X56" s="98">
        <v>2071.6</v>
      </c>
    </row>
    <row r="57" spans="1:24" ht="14.25" customHeight="1" x14ac:dyDescent="0.25">
      <c r="A57" s="132" t="s">
        <v>46</v>
      </c>
      <c r="B57" s="74" t="s">
        <v>152</v>
      </c>
      <c r="C57" s="74" t="s">
        <v>111</v>
      </c>
      <c r="D57" s="74" t="s">
        <v>86</v>
      </c>
      <c r="E57" s="98">
        <v>3499.95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3499.95</v>
      </c>
      <c r="N57" s="98">
        <v>0</v>
      </c>
      <c r="O57" s="98">
        <v>151.65</v>
      </c>
      <c r="P57" s="98">
        <v>0</v>
      </c>
      <c r="Q57" s="98">
        <v>0</v>
      </c>
      <c r="R57" s="98">
        <v>0.15</v>
      </c>
      <c r="S57" s="98">
        <v>0</v>
      </c>
      <c r="T57" s="98">
        <v>0</v>
      </c>
      <c r="U57" s="99">
        <v>-151.65</v>
      </c>
      <c r="V57" s="98">
        <v>0</v>
      </c>
      <c r="W57" s="98">
        <v>0.15</v>
      </c>
      <c r="X57" s="98">
        <v>3499.8</v>
      </c>
    </row>
    <row r="58" spans="1:24" ht="14.25" customHeight="1" x14ac:dyDescent="0.25">
      <c r="A58" s="132" t="s">
        <v>52</v>
      </c>
      <c r="B58" s="74" t="s">
        <v>157</v>
      </c>
      <c r="C58" s="74" t="s">
        <v>83</v>
      </c>
      <c r="D58" s="74" t="s">
        <v>124</v>
      </c>
      <c r="E58" s="98">
        <v>5000.1000000000004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5000.1000000000004</v>
      </c>
      <c r="N58" s="98">
        <v>0</v>
      </c>
      <c r="O58" s="98">
        <v>523.55999999999995</v>
      </c>
      <c r="P58" s="98">
        <v>0</v>
      </c>
      <c r="Q58" s="98">
        <v>0</v>
      </c>
      <c r="R58" s="98">
        <v>0.1</v>
      </c>
      <c r="S58" s="98">
        <v>0</v>
      </c>
      <c r="T58" s="98">
        <v>0</v>
      </c>
      <c r="U58" s="99">
        <v>-523.55999999999995</v>
      </c>
      <c r="V58" s="98">
        <v>0</v>
      </c>
      <c r="W58" s="98">
        <v>0.1</v>
      </c>
      <c r="X58" s="98">
        <v>5000</v>
      </c>
    </row>
    <row r="59" spans="1:24" ht="14.25" customHeight="1" x14ac:dyDescent="0.25">
      <c r="A59" s="132" t="s">
        <v>53</v>
      </c>
      <c r="B59" s="74" t="s">
        <v>158</v>
      </c>
      <c r="C59" s="74" t="s">
        <v>112</v>
      </c>
      <c r="D59" s="74" t="s">
        <v>113</v>
      </c>
      <c r="E59" s="98">
        <v>4000.05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4000.05</v>
      </c>
      <c r="N59" s="98">
        <v>0</v>
      </c>
      <c r="O59" s="98">
        <v>349.04</v>
      </c>
      <c r="P59" s="98">
        <v>0</v>
      </c>
      <c r="Q59" s="98">
        <v>0</v>
      </c>
      <c r="R59" s="98">
        <v>0.05</v>
      </c>
      <c r="S59" s="98">
        <v>0</v>
      </c>
      <c r="T59" s="98">
        <v>0</v>
      </c>
      <c r="U59" s="99">
        <v>-349.04</v>
      </c>
      <c r="V59" s="98">
        <v>0</v>
      </c>
      <c r="W59" s="98">
        <v>0.05</v>
      </c>
      <c r="X59" s="98">
        <v>4000</v>
      </c>
    </row>
    <row r="60" spans="1:24" ht="14.25" customHeight="1" x14ac:dyDescent="0.25">
      <c r="A60" s="132" t="s">
        <v>54</v>
      </c>
      <c r="B60" s="74" t="s">
        <v>159</v>
      </c>
      <c r="C60" s="74" t="s">
        <v>114</v>
      </c>
      <c r="D60" s="74" t="s">
        <v>101</v>
      </c>
      <c r="E60" s="98">
        <v>2500.0500000000002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2500.0500000000002</v>
      </c>
      <c r="N60" s="98">
        <v>0</v>
      </c>
      <c r="O60" s="98">
        <v>7.67</v>
      </c>
      <c r="P60" s="98">
        <v>0</v>
      </c>
      <c r="Q60" s="98">
        <v>0</v>
      </c>
      <c r="R60" s="98">
        <v>0.05</v>
      </c>
      <c r="S60" s="98">
        <v>0</v>
      </c>
      <c r="T60" s="98">
        <v>0</v>
      </c>
      <c r="U60" s="99">
        <v>-7.67</v>
      </c>
      <c r="V60" s="98">
        <v>0</v>
      </c>
      <c r="W60" s="98">
        <v>0.05</v>
      </c>
      <c r="X60" s="98">
        <v>2500</v>
      </c>
    </row>
    <row r="61" spans="1:24" ht="14.25" customHeight="1" x14ac:dyDescent="0.25">
      <c r="A61" s="132" t="s">
        <v>55</v>
      </c>
      <c r="B61" s="74" t="s">
        <v>162</v>
      </c>
      <c r="C61" s="74" t="s">
        <v>89</v>
      </c>
      <c r="D61" s="74" t="s">
        <v>90</v>
      </c>
      <c r="E61" s="98">
        <v>3499.95</v>
      </c>
      <c r="F61" s="98">
        <v>500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3999.95</v>
      </c>
      <c r="N61" s="98">
        <v>0</v>
      </c>
      <c r="O61" s="98">
        <v>349.02</v>
      </c>
      <c r="P61" s="98">
        <v>0</v>
      </c>
      <c r="Q61" s="98">
        <v>0</v>
      </c>
      <c r="R61" s="99">
        <v>-0.05</v>
      </c>
      <c r="S61" s="98">
        <v>0</v>
      </c>
      <c r="T61" s="98">
        <v>0</v>
      </c>
      <c r="U61" s="99">
        <v>-349.02</v>
      </c>
      <c r="V61" s="98">
        <v>845</v>
      </c>
      <c r="W61" s="98">
        <v>844.95</v>
      </c>
      <c r="X61" s="98">
        <v>3155</v>
      </c>
    </row>
    <row r="62" spans="1:24" ht="14.25" customHeight="1" x14ac:dyDescent="0.25">
      <c r="A62" s="132" t="s">
        <v>57</v>
      </c>
      <c r="B62" s="74" t="s">
        <v>163</v>
      </c>
      <c r="C62" s="74" t="s">
        <v>115</v>
      </c>
      <c r="D62" s="74" t="s">
        <v>89</v>
      </c>
      <c r="E62" s="98">
        <v>3499.95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3499.95</v>
      </c>
      <c r="N62" s="98">
        <v>0</v>
      </c>
      <c r="O62" s="98">
        <v>151.65</v>
      </c>
      <c r="P62" s="98">
        <v>0</v>
      </c>
      <c r="Q62" s="98">
        <v>0</v>
      </c>
      <c r="R62" s="99">
        <v>-0.05</v>
      </c>
      <c r="S62" s="98">
        <v>0</v>
      </c>
      <c r="T62" s="98">
        <v>0</v>
      </c>
      <c r="U62" s="99">
        <v>-151.65</v>
      </c>
      <c r="V62" s="98">
        <v>0</v>
      </c>
      <c r="W62" s="98">
        <v>-0.05</v>
      </c>
      <c r="X62" s="98">
        <v>3500</v>
      </c>
    </row>
    <row r="63" spans="1:24" ht="14.25" customHeight="1" x14ac:dyDescent="0.25">
      <c r="A63" s="132" t="s">
        <v>58</v>
      </c>
      <c r="B63" s="74" t="s">
        <v>165</v>
      </c>
      <c r="C63" s="74" t="s">
        <v>123</v>
      </c>
      <c r="D63" s="74" t="s">
        <v>93</v>
      </c>
      <c r="E63" s="98">
        <v>4000.05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4000.05</v>
      </c>
      <c r="N63" s="98">
        <v>0</v>
      </c>
      <c r="O63" s="98">
        <v>349.04</v>
      </c>
      <c r="P63" s="98">
        <v>0</v>
      </c>
      <c r="Q63" s="98">
        <v>0</v>
      </c>
      <c r="R63" s="99">
        <v>-0.15</v>
      </c>
      <c r="S63" s="98">
        <v>0</v>
      </c>
      <c r="T63" s="98">
        <v>0</v>
      </c>
      <c r="U63" s="99">
        <v>-349.04</v>
      </c>
      <c r="V63" s="98">
        <v>0</v>
      </c>
      <c r="W63" s="98">
        <v>-0.15</v>
      </c>
      <c r="X63" s="98">
        <v>4000.2</v>
      </c>
    </row>
    <row r="64" spans="1:24" ht="14.25" customHeight="1" x14ac:dyDescent="0.25">
      <c r="A64" s="132" t="s">
        <v>60</v>
      </c>
      <c r="B64" s="74" t="s">
        <v>167</v>
      </c>
      <c r="C64" s="74" t="s">
        <v>116</v>
      </c>
      <c r="D64" s="74" t="s">
        <v>117</v>
      </c>
      <c r="E64" s="98">
        <v>15000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15000</v>
      </c>
      <c r="N64" s="98">
        <v>0</v>
      </c>
      <c r="O64" s="98">
        <v>2759.37</v>
      </c>
      <c r="P64" s="98">
        <v>0</v>
      </c>
      <c r="Q64" s="98">
        <v>2400</v>
      </c>
      <c r="R64" s="98">
        <v>0</v>
      </c>
      <c r="S64" s="98">
        <v>0</v>
      </c>
      <c r="T64" s="98">
        <v>0</v>
      </c>
      <c r="U64" s="99">
        <v>-2759.37</v>
      </c>
      <c r="V64" s="98">
        <v>0</v>
      </c>
      <c r="W64" s="98">
        <v>2400</v>
      </c>
      <c r="X64" s="98">
        <v>12600</v>
      </c>
    </row>
    <row r="65" spans="1:24" ht="14.25" customHeight="1" x14ac:dyDescent="0.25">
      <c r="A65" s="132" t="s">
        <v>61</v>
      </c>
      <c r="B65" s="74" t="s">
        <v>168</v>
      </c>
      <c r="C65" s="74" t="s">
        <v>118</v>
      </c>
      <c r="D65" s="74" t="s">
        <v>95</v>
      </c>
      <c r="E65" s="98">
        <v>3000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3000</v>
      </c>
      <c r="N65" s="98">
        <v>0</v>
      </c>
      <c r="O65" s="98">
        <v>76.98</v>
      </c>
      <c r="P65" s="98">
        <v>0</v>
      </c>
      <c r="Q65" s="98">
        <v>1000</v>
      </c>
      <c r="R65" s="98">
        <v>0</v>
      </c>
      <c r="S65" s="98">
        <v>0</v>
      </c>
      <c r="T65" s="98">
        <v>0</v>
      </c>
      <c r="U65" s="99">
        <v>-76.98</v>
      </c>
      <c r="V65" s="98">
        <v>0</v>
      </c>
      <c r="W65" s="98">
        <v>1000</v>
      </c>
      <c r="X65" s="98">
        <v>2000</v>
      </c>
    </row>
    <row r="66" spans="1:24" ht="14.25" customHeight="1" x14ac:dyDescent="0.25">
      <c r="A66" s="132" t="s">
        <v>68</v>
      </c>
      <c r="B66" s="142" t="s">
        <v>170</v>
      </c>
      <c r="C66" s="142" t="s">
        <v>89</v>
      </c>
      <c r="D66" s="98" t="s">
        <v>90</v>
      </c>
      <c r="E66" s="98">
        <v>3500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3500</v>
      </c>
      <c r="N66" s="98">
        <v>0</v>
      </c>
      <c r="O66" s="98">
        <v>151.66</v>
      </c>
      <c r="P66" s="98">
        <v>0</v>
      </c>
      <c r="Q66" s="98">
        <v>0</v>
      </c>
      <c r="R66" s="98">
        <v>0</v>
      </c>
      <c r="S66" s="98">
        <v>0</v>
      </c>
      <c r="T66" s="98">
        <v>0</v>
      </c>
      <c r="U66" s="99">
        <v>-151.66</v>
      </c>
      <c r="V66" s="98">
        <v>0</v>
      </c>
      <c r="W66" s="98">
        <v>0</v>
      </c>
      <c r="X66" s="98">
        <v>3500</v>
      </c>
    </row>
    <row r="67" spans="1:24" ht="14.25" customHeight="1" thickBot="1" x14ac:dyDescent="0.3">
      <c r="A67" s="134" t="s">
        <v>71</v>
      </c>
      <c r="B67" s="87" t="s">
        <v>171</v>
      </c>
      <c r="C67" s="164" t="s">
        <v>110</v>
      </c>
      <c r="D67" s="123" t="s">
        <v>124</v>
      </c>
      <c r="E67" s="123">
        <v>4999.95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4999.95</v>
      </c>
      <c r="N67" s="123">
        <v>0</v>
      </c>
      <c r="O67" s="123">
        <v>523.53</v>
      </c>
      <c r="P67" s="123">
        <v>0</v>
      </c>
      <c r="Q67" s="123">
        <v>0</v>
      </c>
      <c r="R67" s="124">
        <v>-0.05</v>
      </c>
      <c r="S67" s="123">
        <v>0</v>
      </c>
      <c r="T67" s="123">
        <v>0</v>
      </c>
      <c r="U67" s="124">
        <v>-523.53</v>
      </c>
      <c r="V67" s="123">
        <v>0</v>
      </c>
      <c r="W67" s="123">
        <v>-0.05</v>
      </c>
      <c r="X67" s="123">
        <v>5000</v>
      </c>
    </row>
    <row r="68" spans="1:24" ht="15.75" thickBot="1" x14ac:dyDescent="0.3">
      <c r="A68" s="204" t="s">
        <v>199</v>
      </c>
      <c r="B68" s="205"/>
      <c r="C68" s="205"/>
      <c r="D68" s="206"/>
      <c r="E68" s="100">
        <v>118566.9</v>
      </c>
      <c r="F68" s="100">
        <v>2500</v>
      </c>
      <c r="G68" s="100">
        <v>565.33000000000004</v>
      </c>
      <c r="H68" s="100">
        <v>4232</v>
      </c>
      <c r="I68" s="100">
        <v>2639.74</v>
      </c>
      <c r="J68" s="100">
        <v>881.43</v>
      </c>
      <c r="K68" s="138">
        <v>500</v>
      </c>
      <c r="L68" s="138">
        <v>2220</v>
      </c>
      <c r="M68" s="138">
        <v>132105.4</v>
      </c>
      <c r="N68" s="138">
        <v>-143.37</v>
      </c>
      <c r="O68" s="138">
        <v>11475.05</v>
      </c>
      <c r="P68" s="138">
        <v>282.67</v>
      </c>
      <c r="Q68" s="138">
        <v>11935</v>
      </c>
      <c r="R68" s="138">
        <v>0.86</v>
      </c>
      <c r="S68" s="138">
        <v>1554.65</v>
      </c>
      <c r="T68" s="138">
        <v>847.99</v>
      </c>
      <c r="U68" s="138">
        <v>-11475.05</v>
      </c>
      <c r="V68" s="138">
        <v>2781</v>
      </c>
      <c r="W68" s="138">
        <v>17258.8</v>
      </c>
      <c r="X68" s="138">
        <v>114846.6</v>
      </c>
    </row>
    <row r="69" spans="1:24" ht="27" customHeight="1" thickBot="1" x14ac:dyDescent="0.3">
      <c r="A69" s="188" t="s">
        <v>175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8" t="s">
        <v>175</v>
      </c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</row>
    <row r="70" spans="1:24" ht="24.75" customHeight="1" thickBot="1" x14ac:dyDescent="0.3">
      <c r="A70" s="93" t="s">
        <v>0</v>
      </c>
      <c r="B70" s="94" t="s">
        <v>1</v>
      </c>
      <c r="C70" s="94" t="s">
        <v>79</v>
      </c>
      <c r="D70" s="94" t="s">
        <v>80</v>
      </c>
      <c r="E70" s="94" t="s">
        <v>2</v>
      </c>
      <c r="F70" s="94" t="s">
        <v>56</v>
      </c>
      <c r="G70" s="94" t="s">
        <v>3</v>
      </c>
      <c r="H70" s="94" t="s">
        <v>4</v>
      </c>
      <c r="I70" s="94" t="s">
        <v>5</v>
      </c>
      <c r="J70" s="94" t="s">
        <v>69</v>
      </c>
      <c r="K70" s="94" t="s">
        <v>70</v>
      </c>
      <c r="L70" s="94" t="s">
        <v>6</v>
      </c>
      <c r="M70" s="95" t="s">
        <v>7</v>
      </c>
      <c r="N70" s="94" t="s">
        <v>8</v>
      </c>
      <c r="O70" s="94" t="s">
        <v>9</v>
      </c>
      <c r="P70" s="94" t="s">
        <v>10</v>
      </c>
      <c r="Q70" s="94" t="s">
        <v>11</v>
      </c>
      <c r="R70" s="94" t="s">
        <v>180</v>
      </c>
      <c r="S70" s="94" t="s">
        <v>13</v>
      </c>
      <c r="T70" s="94" t="s">
        <v>14</v>
      </c>
      <c r="U70" s="94" t="s">
        <v>203</v>
      </c>
      <c r="V70" s="94" t="s">
        <v>63</v>
      </c>
      <c r="W70" s="95" t="s">
        <v>18</v>
      </c>
      <c r="X70" s="96" t="s">
        <v>19</v>
      </c>
    </row>
    <row r="71" spans="1:24" ht="14.25" customHeight="1" x14ac:dyDescent="0.25">
      <c r="A71" s="132" t="s">
        <v>20</v>
      </c>
      <c r="B71" s="113" t="s">
        <v>126</v>
      </c>
      <c r="C71" s="74" t="s">
        <v>81</v>
      </c>
      <c r="D71" s="74" t="s">
        <v>82</v>
      </c>
      <c r="E71" s="75">
        <f t="shared" ref="E71:X71" si="0">E3+E37</f>
        <v>9534.2999999999993</v>
      </c>
      <c r="F71" s="75">
        <f t="shared" si="0"/>
        <v>0</v>
      </c>
      <c r="G71" s="75">
        <f t="shared" si="0"/>
        <v>190.68</v>
      </c>
      <c r="H71" s="75">
        <f t="shared" si="0"/>
        <v>1058</v>
      </c>
      <c r="I71" s="75">
        <f t="shared" si="0"/>
        <v>849.02</v>
      </c>
      <c r="J71" s="75">
        <f t="shared" si="0"/>
        <v>0</v>
      </c>
      <c r="K71" s="75">
        <f t="shared" si="0"/>
        <v>0</v>
      </c>
      <c r="L71" s="75">
        <f t="shared" si="0"/>
        <v>0</v>
      </c>
      <c r="M71" s="75">
        <f t="shared" si="0"/>
        <v>11632</v>
      </c>
      <c r="N71" s="75">
        <f t="shared" si="0"/>
        <v>0</v>
      </c>
      <c r="O71" s="75">
        <f t="shared" si="0"/>
        <v>1390.06</v>
      </c>
      <c r="P71" s="75">
        <f t="shared" si="0"/>
        <v>95.34</v>
      </c>
      <c r="Q71" s="75">
        <f t="shared" si="0"/>
        <v>3080</v>
      </c>
      <c r="R71" s="75">
        <f t="shared" si="0"/>
        <v>0.06</v>
      </c>
      <c r="S71" s="75">
        <f t="shared" si="0"/>
        <v>524.38</v>
      </c>
      <c r="T71" s="75">
        <f t="shared" si="0"/>
        <v>286.02</v>
      </c>
      <c r="U71" s="75">
        <f t="shared" si="0"/>
        <v>-1390.06</v>
      </c>
      <c r="V71" s="75">
        <f t="shared" si="0"/>
        <v>0</v>
      </c>
      <c r="W71" s="75">
        <f t="shared" si="0"/>
        <v>3985.8</v>
      </c>
      <c r="X71" s="75">
        <f t="shared" si="0"/>
        <v>7646.2</v>
      </c>
    </row>
    <row r="72" spans="1:24" ht="14.25" customHeight="1" x14ac:dyDescent="0.25">
      <c r="A72" s="132" t="s">
        <v>21</v>
      </c>
      <c r="B72" s="113" t="s">
        <v>127</v>
      </c>
      <c r="C72" s="74" t="s">
        <v>83</v>
      </c>
      <c r="D72" s="74" t="s">
        <v>82</v>
      </c>
      <c r="E72" s="75">
        <f t="shared" ref="E72:X72" si="1">E4+E38</f>
        <v>8814.2999999999993</v>
      </c>
      <c r="F72" s="75">
        <f t="shared" si="1"/>
        <v>0</v>
      </c>
      <c r="G72" s="75">
        <f t="shared" si="1"/>
        <v>176.28</v>
      </c>
      <c r="H72" s="75">
        <f t="shared" si="1"/>
        <v>1058</v>
      </c>
      <c r="I72" s="75">
        <f t="shared" si="1"/>
        <v>758.18</v>
      </c>
      <c r="J72" s="75">
        <f t="shared" si="1"/>
        <v>881.43</v>
      </c>
      <c r="K72" s="75">
        <f t="shared" si="1"/>
        <v>500</v>
      </c>
      <c r="L72" s="75">
        <f t="shared" si="1"/>
        <v>65</v>
      </c>
      <c r="M72" s="75">
        <f t="shared" si="1"/>
        <v>12253.19</v>
      </c>
      <c r="N72" s="75">
        <f t="shared" si="1"/>
        <v>0</v>
      </c>
      <c r="O72" s="75">
        <f t="shared" si="1"/>
        <v>1227.6799999999998</v>
      </c>
      <c r="P72" s="75">
        <f t="shared" si="1"/>
        <v>88.14</v>
      </c>
      <c r="Q72" s="75">
        <f t="shared" si="1"/>
        <v>1700</v>
      </c>
      <c r="R72" s="75">
        <f t="shared" si="1"/>
        <v>5.0000000000000017E-2</v>
      </c>
      <c r="S72" s="75">
        <f t="shared" si="1"/>
        <v>484.78</v>
      </c>
      <c r="T72" s="75">
        <f t="shared" si="1"/>
        <v>264.42</v>
      </c>
      <c r="U72" s="75">
        <f t="shared" si="1"/>
        <v>-1227.6799999999998</v>
      </c>
      <c r="V72" s="75">
        <f t="shared" si="1"/>
        <v>3200</v>
      </c>
      <c r="W72" s="75">
        <f t="shared" si="1"/>
        <v>5737.3899999999994</v>
      </c>
      <c r="X72" s="75">
        <f t="shared" si="1"/>
        <v>6515.8</v>
      </c>
    </row>
    <row r="73" spans="1:24" ht="14.25" customHeight="1" x14ac:dyDescent="0.25">
      <c r="A73" s="132" t="s">
        <v>22</v>
      </c>
      <c r="B73" s="113" t="s">
        <v>128</v>
      </c>
      <c r="C73" s="74" t="s">
        <v>84</v>
      </c>
      <c r="D73" s="74" t="s">
        <v>82</v>
      </c>
      <c r="E73" s="75">
        <f t="shared" ref="E73:X73" si="2">E5+E39</f>
        <v>6095.4</v>
      </c>
      <c r="F73" s="75">
        <f t="shared" si="2"/>
        <v>0</v>
      </c>
      <c r="G73" s="75">
        <f t="shared" si="2"/>
        <v>121.9</v>
      </c>
      <c r="H73" s="75">
        <f t="shared" si="2"/>
        <v>1058</v>
      </c>
      <c r="I73" s="75">
        <f t="shared" si="2"/>
        <v>576.52</v>
      </c>
      <c r="J73" s="75">
        <f t="shared" si="2"/>
        <v>0</v>
      </c>
      <c r="K73" s="75">
        <f t="shared" si="2"/>
        <v>0</v>
      </c>
      <c r="L73" s="75">
        <f t="shared" si="2"/>
        <v>120</v>
      </c>
      <c r="M73" s="75">
        <f t="shared" si="2"/>
        <v>7971.82</v>
      </c>
      <c r="N73" s="75">
        <f t="shared" si="2"/>
        <v>0</v>
      </c>
      <c r="O73" s="75">
        <f t="shared" si="2"/>
        <v>693.56</v>
      </c>
      <c r="P73" s="75">
        <f t="shared" si="2"/>
        <v>60.96</v>
      </c>
      <c r="Q73" s="75">
        <f t="shared" si="2"/>
        <v>2510</v>
      </c>
      <c r="R73" s="75">
        <f t="shared" si="2"/>
        <v>-0.04</v>
      </c>
      <c r="S73" s="75">
        <f t="shared" si="2"/>
        <v>335.24</v>
      </c>
      <c r="T73" s="75">
        <f t="shared" si="2"/>
        <v>182.86</v>
      </c>
      <c r="U73" s="75">
        <f t="shared" si="2"/>
        <v>-693.56</v>
      </c>
      <c r="V73" s="75">
        <f t="shared" si="2"/>
        <v>0</v>
      </c>
      <c r="W73" s="75">
        <f t="shared" si="2"/>
        <v>3089.02</v>
      </c>
      <c r="X73" s="75">
        <f t="shared" si="2"/>
        <v>4882.8</v>
      </c>
    </row>
    <row r="74" spans="1:24" ht="14.25" customHeight="1" x14ac:dyDescent="0.25">
      <c r="A74" s="132" t="s">
        <v>65</v>
      </c>
      <c r="B74" s="141" t="s">
        <v>169</v>
      </c>
      <c r="C74" s="142" t="s">
        <v>111</v>
      </c>
      <c r="D74" s="142" t="s">
        <v>86</v>
      </c>
      <c r="E74" s="75">
        <f t="shared" ref="E74:X74" si="3">E6+E40</f>
        <v>8097.9</v>
      </c>
      <c r="F74" s="75">
        <f t="shared" si="3"/>
        <v>0</v>
      </c>
      <c r="G74" s="75">
        <f t="shared" si="3"/>
        <v>161.96</v>
      </c>
      <c r="H74" s="75">
        <f t="shared" si="3"/>
        <v>1058</v>
      </c>
      <c r="I74" s="75">
        <f t="shared" si="3"/>
        <v>1153.04</v>
      </c>
      <c r="J74" s="75">
        <f t="shared" si="3"/>
        <v>0</v>
      </c>
      <c r="K74" s="75">
        <f t="shared" si="3"/>
        <v>0</v>
      </c>
      <c r="L74" s="75">
        <f t="shared" si="3"/>
        <v>480</v>
      </c>
      <c r="M74" s="75">
        <f t="shared" si="3"/>
        <v>10950.9</v>
      </c>
      <c r="N74" s="75">
        <f t="shared" si="3"/>
        <v>0</v>
      </c>
      <c r="O74" s="75">
        <f t="shared" si="3"/>
        <v>1244.5899999999999</v>
      </c>
      <c r="P74" s="75">
        <f t="shared" si="3"/>
        <v>80.98</v>
      </c>
      <c r="Q74" s="75">
        <f t="shared" si="3"/>
        <v>0</v>
      </c>
      <c r="R74" s="75">
        <f t="shared" si="3"/>
        <v>0</v>
      </c>
      <c r="S74" s="75">
        <f t="shared" si="3"/>
        <v>445.38</v>
      </c>
      <c r="T74" s="75">
        <f t="shared" si="3"/>
        <v>242.94</v>
      </c>
      <c r="U74" s="75">
        <f t="shared" si="3"/>
        <v>-1244.5899999999999</v>
      </c>
      <c r="V74" s="75">
        <f t="shared" si="3"/>
        <v>0</v>
      </c>
      <c r="W74" s="75">
        <f t="shared" si="3"/>
        <v>769.3</v>
      </c>
      <c r="X74" s="75">
        <f t="shared" si="3"/>
        <v>10181.6</v>
      </c>
    </row>
    <row r="75" spans="1:24" ht="14.25" customHeight="1" x14ac:dyDescent="0.25">
      <c r="A75" s="132" t="s">
        <v>23</v>
      </c>
      <c r="B75" s="113" t="s">
        <v>129</v>
      </c>
      <c r="C75" s="74" t="s">
        <v>85</v>
      </c>
      <c r="D75" s="74" t="s">
        <v>86</v>
      </c>
      <c r="E75" s="75">
        <f t="shared" ref="E75:X75" si="4">E7+E41</f>
        <v>6346.8</v>
      </c>
      <c r="F75" s="75">
        <f t="shared" si="4"/>
        <v>0</v>
      </c>
      <c r="G75" s="75">
        <f t="shared" si="4"/>
        <v>126.94</v>
      </c>
      <c r="H75" s="75">
        <f t="shared" si="4"/>
        <v>1058</v>
      </c>
      <c r="I75" s="75">
        <f t="shared" si="4"/>
        <v>576.52</v>
      </c>
      <c r="J75" s="75">
        <f t="shared" si="4"/>
        <v>0</v>
      </c>
      <c r="K75" s="75">
        <f t="shared" si="4"/>
        <v>0</v>
      </c>
      <c r="L75" s="75">
        <f t="shared" si="4"/>
        <v>0</v>
      </c>
      <c r="M75" s="75">
        <f t="shared" si="4"/>
        <v>8108.26</v>
      </c>
      <c r="N75" s="75">
        <f t="shared" si="4"/>
        <v>0</v>
      </c>
      <c r="O75" s="75">
        <f t="shared" si="4"/>
        <v>715.38</v>
      </c>
      <c r="P75" s="75">
        <f t="shared" si="4"/>
        <v>63.46</v>
      </c>
      <c r="Q75" s="75">
        <f t="shared" si="4"/>
        <v>0</v>
      </c>
      <c r="R75" s="75">
        <f t="shared" si="4"/>
        <v>0.12</v>
      </c>
      <c r="S75" s="75">
        <f t="shared" si="4"/>
        <v>349.08</v>
      </c>
      <c r="T75" s="75">
        <f t="shared" si="4"/>
        <v>190.4</v>
      </c>
      <c r="U75" s="75">
        <f t="shared" si="4"/>
        <v>-715.38</v>
      </c>
      <c r="V75" s="75">
        <f t="shared" si="4"/>
        <v>0</v>
      </c>
      <c r="W75" s="75">
        <f t="shared" si="4"/>
        <v>603.05999999999995</v>
      </c>
      <c r="X75" s="75">
        <f t="shared" si="4"/>
        <v>7505.2</v>
      </c>
    </row>
    <row r="76" spans="1:24" ht="14.25" customHeight="1" x14ac:dyDescent="0.25">
      <c r="A76" s="132" t="s">
        <v>24</v>
      </c>
      <c r="B76" s="113" t="s">
        <v>130</v>
      </c>
      <c r="C76" s="74" t="s">
        <v>87</v>
      </c>
      <c r="D76" s="74" t="s">
        <v>86</v>
      </c>
      <c r="E76" s="75">
        <f t="shared" ref="E76:X76" si="5">E8+E42</f>
        <v>7179</v>
      </c>
      <c r="F76" s="75">
        <f t="shared" si="5"/>
        <v>0</v>
      </c>
      <c r="G76" s="75">
        <f t="shared" si="5"/>
        <v>143.58000000000001</v>
      </c>
      <c r="H76" s="75">
        <f t="shared" si="5"/>
        <v>1058</v>
      </c>
      <c r="I76" s="75">
        <f t="shared" si="5"/>
        <v>576.52</v>
      </c>
      <c r="J76" s="75">
        <f t="shared" si="5"/>
        <v>0</v>
      </c>
      <c r="K76" s="75">
        <f t="shared" si="5"/>
        <v>0</v>
      </c>
      <c r="L76" s="75">
        <f t="shared" si="5"/>
        <v>220</v>
      </c>
      <c r="M76" s="75">
        <f t="shared" si="5"/>
        <v>9177.1</v>
      </c>
      <c r="N76" s="75">
        <f t="shared" si="5"/>
        <v>0</v>
      </c>
      <c r="O76" s="75">
        <f t="shared" si="5"/>
        <v>899.62</v>
      </c>
      <c r="P76" s="75">
        <f t="shared" si="5"/>
        <v>71.8</v>
      </c>
      <c r="Q76" s="75">
        <f t="shared" si="5"/>
        <v>2420</v>
      </c>
      <c r="R76" s="75">
        <f t="shared" si="5"/>
        <v>8.0000000000000016E-2</v>
      </c>
      <c r="S76" s="75">
        <f t="shared" si="5"/>
        <v>394.84</v>
      </c>
      <c r="T76" s="75">
        <f t="shared" si="5"/>
        <v>215.38</v>
      </c>
      <c r="U76" s="75">
        <f t="shared" si="5"/>
        <v>-899.62</v>
      </c>
      <c r="V76" s="75">
        <f t="shared" si="5"/>
        <v>0</v>
      </c>
      <c r="W76" s="75">
        <f t="shared" si="5"/>
        <v>3102.1000000000004</v>
      </c>
      <c r="X76" s="75">
        <f t="shared" si="5"/>
        <v>6075</v>
      </c>
    </row>
    <row r="77" spans="1:24" ht="14.25" customHeight="1" x14ac:dyDescent="0.25">
      <c r="A77" s="132" t="s">
        <v>25</v>
      </c>
      <c r="B77" s="113" t="s">
        <v>131</v>
      </c>
      <c r="C77" s="74" t="s">
        <v>87</v>
      </c>
      <c r="D77" s="74" t="s">
        <v>86</v>
      </c>
      <c r="E77" s="75">
        <f t="shared" ref="E77:X77" si="6">E9+E43</f>
        <v>6141.6</v>
      </c>
      <c r="F77" s="75">
        <f t="shared" si="6"/>
        <v>0</v>
      </c>
      <c r="G77" s="75">
        <f t="shared" si="6"/>
        <v>122.84</v>
      </c>
      <c r="H77" s="75">
        <f t="shared" si="6"/>
        <v>1058</v>
      </c>
      <c r="I77" s="75">
        <f t="shared" si="6"/>
        <v>394.84</v>
      </c>
      <c r="J77" s="75">
        <f t="shared" si="6"/>
        <v>0</v>
      </c>
      <c r="K77" s="75">
        <f t="shared" si="6"/>
        <v>0</v>
      </c>
      <c r="L77" s="75">
        <f t="shared" si="6"/>
        <v>630</v>
      </c>
      <c r="M77" s="75">
        <f t="shared" si="6"/>
        <v>8347.2800000000007</v>
      </c>
      <c r="N77" s="75">
        <f t="shared" si="6"/>
        <v>0</v>
      </c>
      <c r="O77" s="75">
        <f t="shared" si="6"/>
        <v>756.58999999999992</v>
      </c>
      <c r="P77" s="75">
        <f t="shared" si="6"/>
        <v>61.42</v>
      </c>
      <c r="Q77" s="75">
        <f t="shared" si="6"/>
        <v>1920</v>
      </c>
      <c r="R77" s="75">
        <f t="shared" si="6"/>
        <v>3.9999999999999994E-2</v>
      </c>
      <c r="S77" s="75">
        <f t="shared" si="6"/>
        <v>337.78</v>
      </c>
      <c r="T77" s="75">
        <f t="shared" si="6"/>
        <v>184.24</v>
      </c>
      <c r="U77" s="75">
        <f t="shared" si="6"/>
        <v>-756.58999999999992</v>
      </c>
      <c r="V77" s="75">
        <f t="shared" si="6"/>
        <v>0</v>
      </c>
      <c r="W77" s="75">
        <f t="shared" si="6"/>
        <v>2503.48</v>
      </c>
      <c r="X77" s="75">
        <f t="shared" si="6"/>
        <v>5843.8</v>
      </c>
    </row>
    <row r="78" spans="1:24" ht="14.25" customHeight="1" x14ac:dyDescent="0.25">
      <c r="A78" s="132" t="s">
        <v>26</v>
      </c>
      <c r="B78" s="113" t="s">
        <v>132</v>
      </c>
      <c r="C78" s="74" t="s">
        <v>120</v>
      </c>
      <c r="D78" s="74" t="s">
        <v>88</v>
      </c>
      <c r="E78" s="75">
        <f t="shared" ref="E78:X78" si="7">E10+E44</f>
        <v>4323.8999999999996</v>
      </c>
      <c r="F78" s="75">
        <f t="shared" si="7"/>
        <v>0</v>
      </c>
      <c r="G78" s="75">
        <f t="shared" si="7"/>
        <v>86.48</v>
      </c>
      <c r="H78" s="75">
        <f t="shared" si="7"/>
        <v>1058</v>
      </c>
      <c r="I78" s="75">
        <f t="shared" si="7"/>
        <v>394.84</v>
      </c>
      <c r="J78" s="75">
        <f t="shared" si="7"/>
        <v>0</v>
      </c>
      <c r="K78" s="75">
        <f t="shared" si="7"/>
        <v>0</v>
      </c>
      <c r="L78" s="75">
        <f t="shared" si="7"/>
        <v>2185</v>
      </c>
      <c r="M78" s="75">
        <f t="shared" si="7"/>
        <v>8048.2199999999993</v>
      </c>
      <c r="N78" s="75">
        <f t="shared" si="7"/>
        <v>0</v>
      </c>
      <c r="O78" s="75">
        <f t="shared" si="7"/>
        <v>706.02</v>
      </c>
      <c r="P78" s="75">
        <f t="shared" si="7"/>
        <v>43.24</v>
      </c>
      <c r="Q78" s="75">
        <f t="shared" si="7"/>
        <v>0</v>
      </c>
      <c r="R78" s="75">
        <f t="shared" si="7"/>
        <v>0.04</v>
      </c>
      <c r="S78" s="75">
        <f t="shared" si="7"/>
        <v>237.82</v>
      </c>
      <c r="T78" s="75">
        <f t="shared" si="7"/>
        <v>129.72</v>
      </c>
      <c r="U78" s="75">
        <f t="shared" si="7"/>
        <v>-706.02</v>
      </c>
      <c r="V78" s="75">
        <f t="shared" si="7"/>
        <v>0</v>
      </c>
      <c r="W78" s="75">
        <f t="shared" si="7"/>
        <v>410.82</v>
      </c>
      <c r="X78" s="75">
        <f t="shared" si="7"/>
        <v>7637.4</v>
      </c>
    </row>
    <row r="79" spans="1:24" ht="14.25" customHeight="1" x14ac:dyDescent="0.25">
      <c r="A79" s="132" t="s">
        <v>27</v>
      </c>
      <c r="B79" s="113" t="s">
        <v>133</v>
      </c>
      <c r="C79" s="74" t="s">
        <v>89</v>
      </c>
      <c r="D79" s="74" t="s">
        <v>90</v>
      </c>
      <c r="E79" s="75">
        <f t="shared" ref="E79:X79" si="8">E11+E45</f>
        <v>6999.9</v>
      </c>
      <c r="F79" s="75">
        <f t="shared" si="8"/>
        <v>0</v>
      </c>
      <c r="G79" s="75">
        <f t="shared" si="8"/>
        <v>0</v>
      </c>
      <c r="H79" s="75">
        <f t="shared" si="8"/>
        <v>0</v>
      </c>
      <c r="I79" s="75">
        <f t="shared" si="8"/>
        <v>0</v>
      </c>
      <c r="J79" s="75">
        <f t="shared" si="8"/>
        <v>0</v>
      </c>
      <c r="K79" s="75">
        <f t="shared" si="8"/>
        <v>0</v>
      </c>
      <c r="L79" s="75">
        <f t="shared" si="8"/>
        <v>0</v>
      </c>
      <c r="M79" s="75">
        <f t="shared" si="8"/>
        <v>6999.9</v>
      </c>
      <c r="N79" s="75">
        <f t="shared" si="8"/>
        <v>0</v>
      </c>
      <c r="O79" s="75">
        <f t="shared" si="8"/>
        <v>303.3</v>
      </c>
      <c r="P79" s="75">
        <f t="shared" si="8"/>
        <v>0</v>
      </c>
      <c r="Q79" s="75">
        <f t="shared" si="8"/>
        <v>0</v>
      </c>
      <c r="R79" s="75">
        <f t="shared" si="8"/>
        <v>9.9999999999999992E-2</v>
      </c>
      <c r="S79" s="75">
        <f t="shared" si="8"/>
        <v>0</v>
      </c>
      <c r="T79" s="75">
        <f t="shared" si="8"/>
        <v>0</v>
      </c>
      <c r="U79" s="75">
        <f t="shared" si="8"/>
        <v>-303.3</v>
      </c>
      <c r="V79" s="75">
        <f t="shared" si="8"/>
        <v>0</v>
      </c>
      <c r="W79" s="75">
        <f t="shared" si="8"/>
        <v>9.9999999999999992E-2</v>
      </c>
      <c r="X79" s="75">
        <f t="shared" si="8"/>
        <v>6999.8</v>
      </c>
    </row>
    <row r="80" spans="1:24" ht="14.25" customHeight="1" x14ac:dyDescent="0.25">
      <c r="A80" s="132" t="s">
        <v>28</v>
      </c>
      <c r="B80" s="74" t="s">
        <v>134</v>
      </c>
      <c r="C80" s="74" t="s">
        <v>91</v>
      </c>
      <c r="D80" s="74" t="s">
        <v>86</v>
      </c>
      <c r="E80" s="75">
        <f t="shared" ref="E80:X80" si="9">E12+E46</f>
        <v>7000.2</v>
      </c>
      <c r="F80" s="75">
        <f t="shared" si="9"/>
        <v>0</v>
      </c>
      <c r="G80" s="75">
        <f t="shared" si="9"/>
        <v>0</v>
      </c>
      <c r="H80" s="75">
        <f t="shared" si="9"/>
        <v>0</v>
      </c>
      <c r="I80" s="75">
        <f t="shared" si="9"/>
        <v>0</v>
      </c>
      <c r="J80" s="75">
        <f t="shared" si="9"/>
        <v>0</v>
      </c>
      <c r="K80" s="75">
        <f t="shared" si="9"/>
        <v>0</v>
      </c>
      <c r="L80" s="75">
        <f t="shared" si="9"/>
        <v>0</v>
      </c>
      <c r="M80" s="75">
        <f t="shared" si="9"/>
        <v>7000.2</v>
      </c>
      <c r="N80" s="75">
        <f t="shared" si="9"/>
        <v>0</v>
      </c>
      <c r="O80" s="75">
        <f t="shared" si="9"/>
        <v>303.33999999999997</v>
      </c>
      <c r="P80" s="75">
        <f t="shared" si="9"/>
        <v>0</v>
      </c>
      <c r="Q80" s="75">
        <f t="shared" si="9"/>
        <v>0</v>
      </c>
      <c r="R80" s="75">
        <f t="shared" si="9"/>
        <v>0</v>
      </c>
      <c r="S80" s="75">
        <f t="shared" si="9"/>
        <v>0</v>
      </c>
      <c r="T80" s="75">
        <f t="shared" si="9"/>
        <v>0</v>
      </c>
      <c r="U80" s="75">
        <f t="shared" si="9"/>
        <v>-303.33999999999997</v>
      </c>
      <c r="V80" s="75">
        <f t="shared" si="9"/>
        <v>0</v>
      </c>
      <c r="W80" s="75">
        <f t="shared" si="9"/>
        <v>0</v>
      </c>
      <c r="X80" s="75">
        <f t="shared" si="9"/>
        <v>7000.2</v>
      </c>
    </row>
    <row r="81" spans="1:24" ht="14.25" customHeight="1" x14ac:dyDescent="0.25">
      <c r="A81" s="132" t="s">
        <v>29</v>
      </c>
      <c r="B81" s="74" t="s">
        <v>135</v>
      </c>
      <c r="C81" s="74" t="s">
        <v>92</v>
      </c>
      <c r="D81" s="74" t="s">
        <v>93</v>
      </c>
      <c r="E81" s="75">
        <f t="shared" ref="E81:X81" si="10">E13+E47</f>
        <v>5000.1000000000004</v>
      </c>
      <c r="F81" s="75">
        <f t="shared" si="10"/>
        <v>0</v>
      </c>
      <c r="G81" s="75">
        <f t="shared" si="10"/>
        <v>0</v>
      </c>
      <c r="H81" s="75">
        <f t="shared" si="10"/>
        <v>0</v>
      </c>
      <c r="I81" s="75">
        <f t="shared" si="10"/>
        <v>0</v>
      </c>
      <c r="J81" s="75">
        <f t="shared" si="10"/>
        <v>0</v>
      </c>
      <c r="K81" s="75">
        <f t="shared" si="10"/>
        <v>0</v>
      </c>
      <c r="L81" s="75">
        <f t="shared" si="10"/>
        <v>0</v>
      </c>
      <c r="M81" s="75">
        <f t="shared" si="10"/>
        <v>5000.1000000000004</v>
      </c>
      <c r="N81" s="75">
        <f t="shared" si="10"/>
        <v>0</v>
      </c>
      <c r="O81" s="75">
        <f t="shared" si="10"/>
        <v>15.34</v>
      </c>
      <c r="P81" s="75">
        <f t="shared" si="10"/>
        <v>0</v>
      </c>
      <c r="Q81" s="75">
        <f t="shared" si="10"/>
        <v>0</v>
      </c>
      <c r="R81" s="75">
        <f t="shared" si="10"/>
        <v>0.1</v>
      </c>
      <c r="S81" s="75">
        <f t="shared" si="10"/>
        <v>0</v>
      </c>
      <c r="T81" s="75">
        <f t="shared" si="10"/>
        <v>0</v>
      </c>
      <c r="U81" s="75">
        <f t="shared" si="10"/>
        <v>-15.34</v>
      </c>
      <c r="V81" s="75">
        <f t="shared" si="10"/>
        <v>0</v>
      </c>
      <c r="W81" s="75">
        <f t="shared" si="10"/>
        <v>0.1</v>
      </c>
      <c r="X81" s="75">
        <f t="shared" si="10"/>
        <v>5000</v>
      </c>
    </row>
    <row r="82" spans="1:24" ht="14.25" customHeight="1" x14ac:dyDescent="0.25">
      <c r="A82" s="132" t="s">
        <v>34</v>
      </c>
      <c r="B82" s="74" t="s">
        <v>140</v>
      </c>
      <c r="C82" s="74" t="s">
        <v>100</v>
      </c>
      <c r="D82" s="74" t="s">
        <v>88</v>
      </c>
      <c r="E82" s="75">
        <f t="shared" ref="E82:X82" si="11">E14+E48</f>
        <v>4999.8</v>
      </c>
      <c r="F82" s="75">
        <f t="shared" si="11"/>
        <v>0</v>
      </c>
      <c r="G82" s="75">
        <f t="shared" si="11"/>
        <v>0</v>
      </c>
      <c r="H82" s="75">
        <f t="shared" si="11"/>
        <v>0</v>
      </c>
      <c r="I82" s="75">
        <f t="shared" si="11"/>
        <v>0</v>
      </c>
      <c r="J82" s="75">
        <f t="shared" si="11"/>
        <v>0</v>
      </c>
      <c r="K82" s="75">
        <f t="shared" si="11"/>
        <v>0</v>
      </c>
      <c r="L82" s="75">
        <f t="shared" si="11"/>
        <v>0</v>
      </c>
      <c r="M82" s="75">
        <f t="shared" si="11"/>
        <v>4999.8</v>
      </c>
      <c r="N82" s="75">
        <f t="shared" si="11"/>
        <v>0</v>
      </c>
      <c r="O82" s="75">
        <f t="shared" si="11"/>
        <v>15.3</v>
      </c>
      <c r="P82" s="75">
        <f t="shared" si="11"/>
        <v>0</v>
      </c>
      <c r="Q82" s="75">
        <f t="shared" si="11"/>
        <v>900</v>
      </c>
      <c r="R82" s="75">
        <f t="shared" si="11"/>
        <v>0</v>
      </c>
      <c r="S82" s="75">
        <f t="shared" si="11"/>
        <v>0</v>
      </c>
      <c r="T82" s="75">
        <f t="shared" si="11"/>
        <v>0</v>
      </c>
      <c r="U82" s="75">
        <f t="shared" si="11"/>
        <v>-15.3</v>
      </c>
      <c r="V82" s="75">
        <f t="shared" si="11"/>
        <v>0</v>
      </c>
      <c r="W82" s="75">
        <f t="shared" si="11"/>
        <v>900</v>
      </c>
      <c r="X82" s="75">
        <f t="shared" si="11"/>
        <v>4099.8</v>
      </c>
    </row>
    <row r="83" spans="1:24" ht="14.25" customHeight="1" x14ac:dyDescent="0.25">
      <c r="A83" s="132" t="s">
        <v>36</v>
      </c>
      <c r="B83" s="74" t="s">
        <v>142</v>
      </c>
      <c r="C83" s="74" t="s">
        <v>102</v>
      </c>
      <c r="D83" s="74" t="s">
        <v>103</v>
      </c>
      <c r="E83" s="75">
        <f t="shared" ref="E83:X83" si="12">E15+E49</f>
        <v>8000.1</v>
      </c>
      <c r="F83" s="75">
        <f t="shared" si="12"/>
        <v>1000</v>
      </c>
      <c r="G83" s="75">
        <f t="shared" si="12"/>
        <v>0</v>
      </c>
      <c r="H83" s="75">
        <f t="shared" si="12"/>
        <v>0</v>
      </c>
      <c r="I83" s="75">
        <f t="shared" si="12"/>
        <v>0</v>
      </c>
      <c r="J83" s="75">
        <f t="shared" si="12"/>
        <v>0</v>
      </c>
      <c r="K83" s="75">
        <f t="shared" si="12"/>
        <v>0</v>
      </c>
      <c r="L83" s="75">
        <f t="shared" si="12"/>
        <v>0</v>
      </c>
      <c r="M83" s="75">
        <f t="shared" si="12"/>
        <v>9000.1</v>
      </c>
      <c r="N83" s="75">
        <f t="shared" si="12"/>
        <v>0</v>
      </c>
      <c r="O83" s="75">
        <f t="shared" si="12"/>
        <v>867.9</v>
      </c>
      <c r="P83" s="75">
        <f t="shared" si="12"/>
        <v>0</v>
      </c>
      <c r="Q83" s="75">
        <f t="shared" si="12"/>
        <v>0</v>
      </c>
      <c r="R83" s="75">
        <f t="shared" si="12"/>
        <v>0.1</v>
      </c>
      <c r="S83" s="75">
        <f t="shared" si="12"/>
        <v>0</v>
      </c>
      <c r="T83" s="75">
        <f t="shared" si="12"/>
        <v>0</v>
      </c>
      <c r="U83" s="75">
        <f t="shared" si="12"/>
        <v>-867.9</v>
      </c>
      <c r="V83" s="75">
        <f t="shared" si="12"/>
        <v>0</v>
      </c>
      <c r="W83" s="75">
        <f t="shared" si="12"/>
        <v>0.1</v>
      </c>
      <c r="X83" s="75">
        <f t="shared" si="12"/>
        <v>9000</v>
      </c>
    </row>
    <row r="84" spans="1:24" ht="14.25" customHeight="1" x14ac:dyDescent="0.25">
      <c r="A84" s="132" t="s">
        <v>37</v>
      </c>
      <c r="B84" s="74" t="s">
        <v>143</v>
      </c>
      <c r="C84" s="74" t="s">
        <v>121</v>
      </c>
      <c r="D84" s="74" t="s">
        <v>86</v>
      </c>
      <c r="E84" s="75">
        <f t="shared" ref="E84:X84" si="13">E16+E50</f>
        <v>8000.1</v>
      </c>
      <c r="F84" s="75">
        <f t="shared" si="13"/>
        <v>1000</v>
      </c>
      <c r="G84" s="75">
        <f t="shared" si="13"/>
        <v>0</v>
      </c>
      <c r="H84" s="75">
        <f t="shared" si="13"/>
        <v>0</v>
      </c>
      <c r="I84" s="75">
        <f t="shared" si="13"/>
        <v>0</v>
      </c>
      <c r="J84" s="75">
        <f t="shared" si="13"/>
        <v>0</v>
      </c>
      <c r="K84" s="75">
        <f t="shared" si="13"/>
        <v>0</v>
      </c>
      <c r="L84" s="75">
        <f t="shared" si="13"/>
        <v>0</v>
      </c>
      <c r="M84" s="75">
        <f t="shared" si="13"/>
        <v>9000.1</v>
      </c>
      <c r="N84" s="75">
        <f t="shared" si="13"/>
        <v>0</v>
      </c>
      <c r="O84" s="75">
        <f t="shared" si="13"/>
        <v>867.9</v>
      </c>
      <c r="P84" s="75">
        <f t="shared" si="13"/>
        <v>0</v>
      </c>
      <c r="Q84" s="75">
        <f t="shared" si="13"/>
        <v>0</v>
      </c>
      <c r="R84" s="75">
        <f t="shared" si="13"/>
        <v>0.1</v>
      </c>
      <c r="S84" s="75">
        <f t="shared" si="13"/>
        <v>0</v>
      </c>
      <c r="T84" s="75">
        <f t="shared" si="13"/>
        <v>0</v>
      </c>
      <c r="U84" s="75">
        <f t="shared" si="13"/>
        <v>-867.9</v>
      </c>
      <c r="V84" s="75">
        <f t="shared" si="13"/>
        <v>0</v>
      </c>
      <c r="W84" s="75">
        <f t="shared" si="13"/>
        <v>0.1</v>
      </c>
      <c r="X84" s="75">
        <f t="shared" si="13"/>
        <v>9000</v>
      </c>
    </row>
    <row r="85" spans="1:24" ht="14.25" customHeight="1" x14ac:dyDescent="0.25">
      <c r="A85" s="132" t="s">
        <v>39</v>
      </c>
      <c r="B85" s="74" t="s">
        <v>145</v>
      </c>
      <c r="C85" s="74" t="s">
        <v>122</v>
      </c>
      <c r="D85" s="74" t="s">
        <v>104</v>
      </c>
      <c r="E85" s="75">
        <f t="shared" ref="E85:X85" si="14">E17+E51</f>
        <v>5800</v>
      </c>
      <c r="F85" s="75">
        <f t="shared" si="14"/>
        <v>0</v>
      </c>
      <c r="G85" s="75">
        <f t="shared" si="14"/>
        <v>0</v>
      </c>
      <c r="H85" s="75">
        <f t="shared" si="14"/>
        <v>0</v>
      </c>
      <c r="I85" s="75">
        <f t="shared" si="14"/>
        <v>0</v>
      </c>
      <c r="J85" s="75">
        <f t="shared" si="14"/>
        <v>0</v>
      </c>
      <c r="K85" s="75">
        <f t="shared" si="14"/>
        <v>0</v>
      </c>
      <c r="L85" s="75">
        <f t="shared" si="14"/>
        <v>0</v>
      </c>
      <c r="M85" s="75">
        <f t="shared" si="14"/>
        <v>5800</v>
      </c>
      <c r="N85" s="75">
        <f t="shared" si="14"/>
        <v>0</v>
      </c>
      <c r="O85" s="75">
        <f t="shared" si="14"/>
        <v>132.19999999999999</v>
      </c>
      <c r="P85" s="75">
        <f t="shared" si="14"/>
        <v>0</v>
      </c>
      <c r="Q85" s="75">
        <f t="shared" si="14"/>
        <v>0</v>
      </c>
      <c r="R85" s="75">
        <f t="shared" si="14"/>
        <v>0</v>
      </c>
      <c r="S85" s="75">
        <f t="shared" si="14"/>
        <v>0</v>
      </c>
      <c r="T85" s="75">
        <f t="shared" si="14"/>
        <v>0</v>
      </c>
      <c r="U85" s="75">
        <f t="shared" si="14"/>
        <v>-132.19999999999999</v>
      </c>
      <c r="V85" s="75">
        <f t="shared" si="14"/>
        <v>0</v>
      </c>
      <c r="W85" s="75">
        <f t="shared" si="14"/>
        <v>0</v>
      </c>
      <c r="X85" s="75">
        <f t="shared" si="14"/>
        <v>5800</v>
      </c>
    </row>
    <row r="86" spans="1:24" ht="14.25" customHeight="1" x14ac:dyDescent="0.25">
      <c r="A86" s="132" t="s">
        <v>40</v>
      </c>
      <c r="B86" s="74" t="s">
        <v>146</v>
      </c>
      <c r="C86" s="74" t="s">
        <v>105</v>
      </c>
      <c r="D86" s="74" t="s">
        <v>86</v>
      </c>
      <c r="E86" s="75">
        <f t="shared" ref="E86:X86" si="15">E18+E52</f>
        <v>9000</v>
      </c>
      <c r="F86" s="75">
        <f t="shared" si="15"/>
        <v>1000</v>
      </c>
      <c r="G86" s="75">
        <f t="shared" si="15"/>
        <v>0</v>
      </c>
      <c r="H86" s="75">
        <f t="shared" si="15"/>
        <v>0</v>
      </c>
      <c r="I86" s="75">
        <f t="shared" si="15"/>
        <v>0</v>
      </c>
      <c r="J86" s="75">
        <f t="shared" si="15"/>
        <v>0</v>
      </c>
      <c r="K86" s="75">
        <f t="shared" si="15"/>
        <v>0</v>
      </c>
      <c r="L86" s="75">
        <f t="shared" si="15"/>
        <v>0</v>
      </c>
      <c r="M86" s="75">
        <f t="shared" si="15"/>
        <v>10000</v>
      </c>
      <c r="N86" s="75">
        <f t="shared" si="15"/>
        <v>0</v>
      </c>
      <c r="O86" s="75">
        <f t="shared" si="15"/>
        <v>1047.08</v>
      </c>
      <c r="P86" s="75">
        <f t="shared" si="15"/>
        <v>0</v>
      </c>
      <c r="Q86" s="75">
        <f t="shared" si="15"/>
        <v>4540</v>
      </c>
      <c r="R86" s="75">
        <f t="shared" si="15"/>
        <v>0</v>
      </c>
      <c r="S86" s="75">
        <f t="shared" si="15"/>
        <v>0</v>
      </c>
      <c r="T86" s="75">
        <f t="shared" si="15"/>
        <v>0</v>
      </c>
      <c r="U86" s="75">
        <f t="shared" si="15"/>
        <v>-1047.08</v>
      </c>
      <c r="V86" s="75">
        <f t="shared" si="15"/>
        <v>672</v>
      </c>
      <c r="W86" s="75">
        <f t="shared" si="15"/>
        <v>5212</v>
      </c>
      <c r="X86" s="75">
        <f t="shared" si="15"/>
        <v>4788</v>
      </c>
    </row>
    <row r="87" spans="1:24" ht="14.25" customHeight="1" x14ac:dyDescent="0.25">
      <c r="A87" s="132" t="s">
        <v>41</v>
      </c>
      <c r="B87" s="74" t="s">
        <v>147</v>
      </c>
      <c r="C87" s="74" t="s">
        <v>106</v>
      </c>
      <c r="D87" s="74" t="s">
        <v>106</v>
      </c>
      <c r="E87" s="75">
        <f t="shared" ref="E87:X87" si="16">E19+E53</f>
        <v>4000.2</v>
      </c>
      <c r="F87" s="75">
        <f t="shared" si="16"/>
        <v>0</v>
      </c>
      <c r="G87" s="75">
        <f t="shared" si="16"/>
        <v>0</v>
      </c>
      <c r="H87" s="75">
        <f t="shared" si="16"/>
        <v>0</v>
      </c>
      <c r="I87" s="75">
        <f t="shared" si="16"/>
        <v>0</v>
      </c>
      <c r="J87" s="75">
        <f t="shared" si="16"/>
        <v>0</v>
      </c>
      <c r="K87" s="75">
        <f t="shared" si="16"/>
        <v>0</v>
      </c>
      <c r="L87" s="75">
        <f t="shared" si="16"/>
        <v>0</v>
      </c>
      <c r="M87" s="75">
        <f t="shared" si="16"/>
        <v>4000.2</v>
      </c>
      <c r="N87" s="75">
        <f t="shared" si="16"/>
        <v>-143.36000000000001</v>
      </c>
      <c r="O87" s="75">
        <f t="shared" si="16"/>
        <v>0</v>
      </c>
      <c r="P87" s="75">
        <f t="shared" si="16"/>
        <v>0</v>
      </c>
      <c r="Q87" s="75">
        <f t="shared" si="16"/>
        <v>0</v>
      </c>
      <c r="R87" s="75">
        <f t="shared" si="16"/>
        <v>-0.04</v>
      </c>
      <c r="S87" s="75">
        <f t="shared" si="16"/>
        <v>0</v>
      </c>
      <c r="T87" s="75">
        <f t="shared" si="16"/>
        <v>0</v>
      </c>
      <c r="U87" s="75">
        <f t="shared" si="16"/>
        <v>0</v>
      </c>
      <c r="V87" s="75">
        <f t="shared" si="16"/>
        <v>0</v>
      </c>
      <c r="W87" s="75">
        <f t="shared" si="16"/>
        <v>-143.4</v>
      </c>
      <c r="X87" s="75">
        <f t="shared" si="16"/>
        <v>4143.6000000000004</v>
      </c>
    </row>
    <row r="88" spans="1:24" ht="14.25" customHeight="1" x14ac:dyDescent="0.25">
      <c r="A88" s="132" t="s">
        <v>42</v>
      </c>
      <c r="B88" s="74" t="s">
        <v>148</v>
      </c>
      <c r="C88" s="74" t="s">
        <v>123</v>
      </c>
      <c r="D88" s="74" t="s">
        <v>93</v>
      </c>
      <c r="E88" s="75">
        <f t="shared" ref="E88:X88" si="17">E20+E54</f>
        <v>8000.05</v>
      </c>
      <c r="F88" s="75">
        <f t="shared" si="17"/>
        <v>0</v>
      </c>
      <c r="G88" s="75">
        <f t="shared" si="17"/>
        <v>0</v>
      </c>
      <c r="H88" s="75">
        <f t="shared" si="17"/>
        <v>0</v>
      </c>
      <c r="I88" s="75">
        <f t="shared" si="17"/>
        <v>0</v>
      </c>
      <c r="J88" s="75">
        <f t="shared" si="17"/>
        <v>0</v>
      </c>
      <c r="K88" s="75">
        <f t="shared" si="17"/>
        <v>0</v>
      </c>
      <c r="L88" s="75">
        <f t="shared" si="17"/>
        <v>0</v>
      </c>
      <c r="M88" s="75">
        <f t="shared" si="17"/>
        <v>8000.05</v>
      </c>
      <c r="N88" s="75">
        <f t="shared" si="17"/>
        <v>0</v>
      </c>
      <c r="O88" s="75">
        <f t="shared" si="17"/>
        <v>698.06999999999994</v>
      </c>
      <c r="P88" s="75">
        <f t="shared" si="17"/>
        <v>0</v>
      </c>
      <c r="Q88" s="75">
        <f t="shared" si="17"/>
        <v>0</v>
      </c>
      <c r="R88" s="75">
        <f t="shared" si="17"/>
        <v>0.05</v>
      </c>
      <c r="S88" s="75">
        <f t="shared" si="17"/>
        <v>0</v>
      </c>
      <c r="T88" s="75">
        <f t="shared" si="17"/>
        <v>0</v>
      </c>
      <c r="U88" s="75">
        <f t="shared" si="17"/>
        <v>-698.06999999999994</v>
      </c>
      <c r="V88" s="75">
        <f t="shared" si="17"/>
        <v>0</v>
      </c>
      <c r="W88" s="75">
        <f t="shared" si="17"/>
        <v>0.05</v>
      </c>
      <c r="X88" s="75">
        <f t="shared" si="17"/>
        <v>8000</v>
      </c>
    </row>
    <row r="89" spans="1:24" ht="14.25" customHeight="1" x14ac:dyDescent="0.25">
      <c r="A89" s="132" t="s">
        <v>43</v>
      </c>
      <c r="B89" s="74" t="s">
        <v>149</v>
      </c>
      <c r="C89" s="74" t="s">
        <v>107</v>
      </c>
      <c r="D89" s="74" t="s">
        <v>108</v>
      </c>
      <c r="E89" s="75">
        <f t="shared" ref="E89:X89" si="18">E21+E55</f>
        <v>5000.1000000000004</v>
      </c>
      <c r="F89" s="75">
        <f t="shared" si="18"/>
        <v>1000</v>
      </c>
      <c r="G89" s="75">
        <f t="shared" si="18"/>
        <v>0</v>
      </c>
      <c r="H89" s="75">
        <f t="shared" si="18"/>
        <v>0</v>
      </c>
      <c r="I89" s="75">
        <f t="shared" si="18"/>
        <v>0</v>
      </c>
      <c r="J89" s="75">
        <f t="shared" si="18"/>
        <v>0</v>
      </c>
      <c r="K89" s="75">
        <f t="shared" si="18"/>
        <v>0</v>
      </c>
      <c r="L89" s="75">
        <f t="shared" si="18"/>
        <v>0</v>
      </c>
      <c r="M89" s="75">
        <f t="shared" si="18"/>
        <v>6000.1</v>
      </c>
      <c r="N89" s="75">
        <f t="shared" si="18"/>
        <v>0</v>
      </c>
      <c r="O89" s="75">
        <f t="shared" si="18"/>
        <v>153.97999999999999</v>
      </c>
      <c r="P89" s="75">
        <f t="shared" si="18"/>
        <v>0</v>
      </c>
      <c r="Q89" s="75">
        <f t="shared" si="18"/>
        <v>0</v>
      </c>
      <c r="R89" s="75">
        <f t="shared" si="18"/>
        <v>0.1</v>
      </c>
      <c r="S89" s="75">
        <f t="shared" si="18"/>
        <v>0</v>
      </c>
      <c r="T89" s="75">
        <f t="shared" si="18"/>
        <v>0</v>
      </c>
      <c r="U89" s="75">
        <f t="shared" si="18"/>
        <v>-153.97999999999999</v>
      </c>
      <c r="V89" s="75">
        <f t="shared" si="18"/>
        <v>0</v>
      </c>
      <c r="W89" s="75">
        <f t="shared" si="18"/>
        <v>0.1</v>
      </c>
      <c r="X89" s="75">
        <f t="shared" si="18"/>
        <v>6000</v>
      </c>
    </row>
    <row r="90" spans="1:24" ht="14.25" customHeight="1" x14ac:dyDescent="0.25">
      <c r="A90" s="132" t="s">
        <v>44</v>
      </c>
      <c r="B90" s="74" t="s">
        <v>150</v>
      </c>
      <c r="C90" s="74" t="s">
        <v>109</v>
      </c>
      <c r="D90" s="74" t="s">
        <v>90</v>
      </c>
      <c r="E90" s="75">
        <f t="shared" ref="E90:X90" si="19">E22+E56</f>
        <v>3999.9</v>
      </c>
      <c r="F90" s="75">
        <f t="shared" si="19"/>
        <v>0</v>
      </c>
      <c r="G90" s="75">
        <f t="shared" si="19"/>
        <v>0</v>
      </c>
      <c r="H90" s="75">
        <f t="shared" si="19"/>
        <v>0</v>
      </c>
      <c r="I90" s="75">
        <f t="shared" si="19"/>
        <v>0</v>
      </c>
      <c r="J90" s="75">
        <f t="shared" si="19"/>
        <v>0</v>
      </c>
      <c r="K90" s="75">
        <f t="shared" si="19"/>
        <v>0</v>
      </c>
      <c r="L90" s="75">
        <f t="shared" si="19"/>
        <v>0</v>
      </c>
      <c r="M90" s="75">
        <f t="shared" si="19"/>
        <v>3999.9</v>
      </c>
      <c r="N90" s="75">
        <f t="shared" si="19"/>
        <v>-143.38</v>
      </c>
      <c r="O90" s="75">
        <f t="shared" si="19"/>
        <v>0</v>
      </c>
      <c r="P90" s="75">
        <f t="shared" si="19"/>
        <v>0</v>
      </c>
      <c r="Q90" s="75">
        <f t="shared" si="19"/>
        <v>0</v>
      </c>
      <c r="R90" s="75">
        <f t="shared" si="19"/>
        <v>0.08</v>
      </c>
      <c r="S90" s="75">
        <f t="shared" si="19"/>
        <v>0</v>
      </c>
      <c r="T90" s="75">
        <f t="shared" si="19"/>
        <v>0</v>
      </c>
      <c r="U90" s="75">
        <f t="shared" si="19"/>
        <v>0</v>
      </c>
      <c r="V90" s="75">
        <f t="shared" si="19"/>
        <v>0</v>
      </c>
      <c r="W90" s="75">
        <f t="shared" si="19"/>
        <v>-143.30000000000001</v>
      </c>
      <c r="X90" s="75">
        <f t="shared" si="19"/>
        <v>4143.2</v>
      </c>
    </row>
    <row r="91" spans="1:24" ht="14.25" customHeight="1" x14ac:dyDescent="0.25">
      <c r="A91" s="132" t="s">
        <v>45</v>
      </c>
      <c r="B91" s="74" t="s">
        <v>151</v>
      </c>
      <c r="C91" s="74" t="s">
        <v>110</v>
      </c>
      <c r="D91" s="74" t="s">
        <v>124</v>
      </c>
      <c r="E91" s="75">
        <f t="shared" ref="E91:X91" si="20">E23+E57</f>
        <v>7500</v>
      </c>
      <c r="F91" s="75">
        <f t="shared" si="20"/>
        <v>0</v>
      </c>
      <c r="G91" s="75">
        <f t="shared" si="20"/>
        <v>0</v>
      </c>
      <c r="H91" s="75">
        <f t="shared" si="20"/>
        <v>0</v>
      </c>
      <c r="I91" s="75">
        <f t="shared" si="20"/>
        <v>0</v>
      </c>
      <c r="J91" s="75">
        <f t="shared" si="20"/>
        <v>0</v>
      </c>
      <c r="K91" s="75">
        <f t="shared" si="20"/>
        <v>0</v>
      </c>
      <c r="L91" s="75">
        <f t="shared" si="20"/>
        <v>0</v>
      </c>
      <c r="M91" s="75">
        <f t="shared" si="20"/>
        <v>7500</v>
      </c>
      <c r="N91" s="75">
        <f t="shared" si="20"/>
        <v>0</v>
      </c>
      <c r="O91" s="75">
        <f t="shared" si="20"/>
        <v>500.69000000000005</v>
      </c>
      <c r="P91" s="75">
        <f t="shared" si="20"/>
        <v>0</v>
      </c>
      <c r="Q91" s="75">
        <f t="shared" si="20"/>
        <v>0</v>
      </c>
      <c r="R91" s="75">
        <f t="shared" si="20"/>
        <v>0.2</v>
      </c>
      <c r="S91" s="75">
        <f t="shared" si="20"/>
        <v>0</v>
      </c>
      <c r="T91" s="75">
        <f t="shared" si="20"/>
        <v>0</v>
      </c>
      <c r="U91" s="75">
        <f t="shared" si="20"/>
        <v>-500.69000000000005</v>
      </c>
      <c r="V91" s="75">
        <f t="shared" si="20"/>
        <v>0</v>
      </c>
      <c r="W91" s="75">
        <f t="shared" si="20"/>
        <v>0.2</v>
      </c>
      <c r="X91" s="75">
        <f t="shared" si="20"/>
        <v>7499.8</v>
      </c>
    </row>
    <row r="92" spans="1:24" ht="14.25" customHeight="1" x14ac:dyDescent="0.25">
      <c r="A92" s="132" t="s">
        <v>46</v>
      </c>
      <c r="B92" s="74" t="s">
        <v>152</v>
      </c>
      <c r="C92" s="74" t="s">
        <v>111</v>
      </c>
      <c r="D92" s="74" t="s">
        <v>86</v>
      </c>
      <c r="E92" s="75">
        <f t="shared" ref="E92:X92" si="21">E24+E58</f>
        <v>8500.0499999999993</v>
      </c>
      <c r="F92" s="75">
        <f t="shared" si="21"/>
        <v>0</v>
      </c>
      <c r="G92" s="75">
        <f t="shared" si="21"/>
        <v>0</v>
      </c>
      <c r="H92" s="75">
        <f t="shared" si="21"/>
        <v>0</v>
      </c>
      <c r="I92" s="75">
        <f t="shared" si="21"/>
        <v>0</v>
      </c>
      <c r="J92" s="75">
        <f t="shared" si="21"/>
        <v>0</v>
      </c>
      <c r="K92" s="75">
        <f t="shared" si="21"/>
        <v>0</v>
      </c>
      <c r="L92" s="75">
        <f t="shared" si="21"/>
        <v>0</v>
      </c>
      <c r="M92" s="75">
        <f t="shared" si="21"/>
        <v>8500.0499999999993</v>
      </c>
      <c r="N92" s="75">
        <f t="shared" si="21"/>
        <v>0</v>
      </c>
      <c r="O92" s="75">
        <f t="shared" si="21"/>
        <v>675.20999999999992</v>
      </c>
      <c r="P92" s="75">
        <f t="shared" si="21"/>
        <v>0</v>
      </c>
      <c r="Q92" s="75">
        <f t="shared" si="21"/>
        <v>0</v>
      </c>
      <c r="R92" s="75">
        <f t="shared" si="21"/>
        <v>0.05</v>
      </c>
      <c r="S92" s="75">
        <f t="shared" si="21"/>
        <v>0</v>
      </c>
      <c r="T92" s="75">
        <f t="shared" si="21"/>
        <v>0</v>
      </c>
      <c r="U92" s="75">
        <f t="shared" si="21"/>
        <v>-675.20999999999992</v>
      </c>
      <c r="V92" s="75">
        <f t="shared" si="21"/>
        <v>0</v>
      </c>
      <c r="W92" s="75">
        <f t="shared" si="21"/>
        <v>0.05</v>
      </c>
      <c r="X92" s="75">
        <f t="shared" si="21"/>
        <v>8500</v>
      </c>
    </row>
    <row r="93" spans="1:24" ht="14.25" customHeight="1" x14ac:dyDescent="0.25">
      <c r="A93" s="132" t="s">
        <v>52</v>
      </c>
      <c r="B93" s="74" t="s">
        <v>157</v>
      </c>
      <c r="C93" s="74" t="s">
        <v>83</v>
      </c>
      <c r="D93" s="74" t="s">
        <v>124</v>
      </c>
      <c r="E93" s="75">
        <f t="shared" ref="E93:X93" si="22">E25+E59</f>
        <v>9000.1500000000015</v>
      </c>
      <c r="F93" s="75">
        <f t="shared" si="22"/>
        <v>0</v>
      </c>
      <c r="G93" s="75">
        <f t="shared" si="22"/>
        <v>0</v>
      </c>
      <c r="H93" s="75">
        <f t="shared" si="22"/>
        <v>0</v>
      </c>
      <c r="I93" s="75">
        <f t="shared" si="22"/>
        <v>0</v>
      </c>
      <c r="J93" s="75">
        <f t="shared" si="22"/>
        <v>0</v>
      </c>
      <c r="K93" s="75">
        <f t="shared" si="22"/>
        <v>0</v>
      </c>
      <c r="L93" s="75">
        <f t="shared" si="22"/>
        <v>0</v>
      </c>
      <c r="M93" s="75">
        <f t="shared" si="22"/>
        <v>9000.1500000000015</v>
      </c>
      <c r="N93" s="75">
        <f t="shared" si="22"/>
        <v>0</v>
      </c>
      <c r="O93" s="75">
        <f t="shared" si="22"/>
        <v>872.59999999999991</v>
      </c>
      <c r="P93" s="75">
        <f t="shared" si="22"/>
        <v>0</v>
      </c>
      <c r="Q93" s="75">
        <f t="shared" si="22"/>
        <v>0</v>
      </c>
      <c r="R93" s="75">
        <f t="shared" si="22"/>
        <v>-0.05</v>
      </c>
      <c r="S93" s="75">
        <f t="shared" si="22"/>
        <v>0</v>
      </c>
      <c r="T93" s="75">
        <f t="shared" si="22"/>
        <v>0</v>
      </c>
      <c r="U93" s="75">
        <f t="shared" si="22"/>
        <v>-872.59999999999991</v>
      </c>
      <c r="V93" s="75">
        <f t="shared" si="22"/>
        <v>0</v>
      </c>
      <c r="W93" s="75">
        <f t="shared" si="22"/>
        <v>-0.05</v>
      </c>
      <c r="X93" s="75">
        <f t="shared" si="22"/>
        <v>9000.2000000000007</v>
      </c>
    </row>
    <row r="94" spans="1:24" ht="14.25" customHeight="1" x14ac:dyDescent="0.25">
      <c r="A94" s="132" t="s">
        <v>53</v>
      </c>
      <c r="B94" s="74" t="s">
        <v>158</v>
      </c>
      <c r="C94" s="74" t="s">
        <v>112</v>
      </c>
      <c r="D94" s="74" t="s">
        <v>113</v>
      </c>
      <c r="E94" s="75">
        <f t="shared" ref="E94:X94" si="23">E26+E60</f>
        <v>6500.1</v>
      </c>
      <c r="F94" s="75">
        <f t="shared" si="23"/>
        <v>0</v>
      </c>
      <c r="G94" s="75">
        <f t="shared" si="23"/>
        <v>0</v>
      </c>
      <c r="H94" s="75">
        <f t="shared" si="23"/>
        <v>0</v>
      </c>
      <c r="I94" s="75">
        <f t="shared" si="23"/>
        <v>0</v>
      </c>
      <c r="J94" s="75">
        <f t="shared" si="23"/>
        <v>0</v>
      </c>
      <c r="K94" s="75">
        <f t="shared" si="23"/>
        <v>0</v>
      </c>
      <c r="L94" s="75">
        <f t="shared" si="23"/>
        <v>0</v>
      </c>
      <c r="M94" s="75">
        <f t="shared" si="23"/>
        <v>6500.1</v>
      </c>
      <c r="N94" s="75">
        <f t="shared" si="23"/>
        <v>0</v>
      </c>
      <c r="O94" s="75">
        <f t="shared" si="23"/>
        <v>356.71000000000004</v>
      </c>
      <c r="P94" s="75">
        <f t="shared" si="23"/>
        <v>0</v>
      </c>
      <c r="Q94" s="75">
        <f t="shared" si="23"/>
        <v>0</v>
      </c>
      <c r="R94" s="75">
        <f t="shared" si="23"/>
        <v>-9.9999999999999992E-2</v>
      </c>
      <c r="S94" s="75">
        <f t="shared" si="23"/>
        <v>0</v>
      </c>
      <c r="T94" s="75">
        <f t="shared" si="23"/>
        <v>0</v>
      </c>
      <c r="U94" s="75">
        <f t="shared" si="23"/>
        <v>-356.71000000000004</v>
      </c>
      <c r="V94" s="75">
        <f t="shared" si="23"/>
        <v>0</v>
      </c>
      <c r="W94" s="75">
        <f t="shared" si="23"/>
        <v>-9.9999999999999992E-2</v>
      </c>
      <c r="X94" s="75">
        <f t="shared" si="23"/>
        <v>6500.2</v>
      </c>
    </row>
    <row r="95" spans="1:24" ht="14.25" customHeight="1" x14ac:dyDescent="0.25">
      <c r="A95" s="132" t="s">
        <v>54</v>
      </c>
      <c r="B95" s="74" t="s">
        <v>159</v>
      </c>
      <c r="C95" s="74" t="s">
        <v>114</v>
      </c>
      <c r="D95" s="74" t="s">
        <v>101</v>
      </c>
      <c r="E95" s="75">
        <f t="shared" ref="E95:X95" si="24">E27+E61</f>
        <v>6000</v>
      </c>
      <c r="F95" s="75">
        <f t="shared" si="24"/>
        <v>500</v>
      </c>
      <c r="G95" s="75">
        <f t="shared" si="24"/>
        <v>0</v>
      </c>
      <c r="H95" s="75">
        <f t="shared" si="24"/>
        <v>0</v>
      </c>
      <c r="I95" s="75">
        <f t="shared" si="24"/>
        <v>0</v>
      </c>
      <c r="J95" s="75">
        <f t="shared" si="24"/>
        <v>0</v>
      </c>
      <c r="K95" s="75">
        <f t="shared" si="24"/>
        <v>0</v>
      </c>
      <c r="L95" s="75">
        <f t="shared" si="24"/>
        <v>0</v>
      </c>
      <c r="M95" s="75">
        <f t="shared" si="24"/>
        <v>6500</v>
      </c>
      <c r="N95" s="75">
        <f t="shared" si="24"/>
        <v>0</v>
      </c>
      <c r="O95" s="75">
        <f t="shared" si="24"/>
        <v>356.69</v>
      </c>
      <c r="P95" s="75">
        <f t="shared" si="24"/>
        <v>0</v>
      </c>
      <c r="Q95" s="75">
        <f t="shared" si="24"/>
        <v>0</v>
      </c>
      <c r="R95" s="75">
        <f t="shared" si="24"/>
        <v>-0.2</v>
      </c>
      <c r="S95" s="75">
        <f t="shared" si="24"/>
        <v>0</v>
      </c>
      <c r="T95" s="75">
        <f t="shared" si="24"/>
        <v>0</v>
      </c>
      <c r="U95" s="75">
        <f t="shared" si="24"/>
        <v>-356.69</v>
      </c>
      <c r="V95" s="75">
        <f t="shared" si="24"/>
        <v>845</v>
      </c>
      <c r="W95" s="75">
        <f t="shared" si="24"/>
        <v>844.80000000000007</v>
      </c>
      <c r="X95" s="75">
        <f t="shared" si="24"/>
        <v>5655.2</v>
      </c>
    </row>
    <row r="96" spans="1:24" ht="14.25" customHeight="1" x14ac:dyDescent="0.25">
      <c r="A96" s="132" t="s">
        <v>55</v>
      </c>
      <c r="B96" s="74" t="s">
        <v>162</v>
      </c>
      <c r="C96" s="74" t="s">
        <v>89</v>
      </c>
      <c r="D96" s="74" t="s">
        <v>90</v>
      </c>
      <c r="E96" s="75">
        <f t="shared" ref="E96:X96" si="25">E28+E62</f>
        <v>6999.9</v>
      </c>
      <c r="F96" s="75">
        <f t="shared" si="25"/>
        <v>500</v>
      </c>
      <c r="G96" s="75">
        <f t="shared" si="25"/>
        <v>0</v>
      </c>
      <c r="H96" s="75">
        <f t="shared" si="25"/>
        <v>0</v>
      </c>
      <c r="I96" s="75">
        <f t="shared" si="25"/>
        <v>0</v>
      </c>
      <c r="J96" s="75">
        <f t="shared" si="25"/>
        <v>0</v>
      </c>
      <c r="K96" s="75">
        <f t="shared" si="25"/>
        <v>0</v>
      </c>
      <c r="L96" s="75">
        <f t="shared" si="25"/>
        <v>0</v>
      </c>
      <c r="M96" s="75">
        <f t="shared" si="25"/>
        <v>7499.9</v>
      </c>
      <c r="N96" s="75">
        <f t="shared" si="25"/>
        <v>0</v>
      </c>
      <c r="O96" s="75">
        <f t="shared" si="25"/>
        <v>500.66999999999996</v>
      </c>
      <c r="P96" s="75">
        <f t="shared" si="25"/>
        <v>0</v>
      </c>
      <c r="Q96" s="75">
        <f t="shared" si="25"/>
        <v>0</v>
      </c>
      <c r="R96" s="75">
        <f t="shared" si="25"/>
        <v>9.9999999999999992E-2</v>
      </c>
      <c r="S96" s="75">
        <f t="shared" si="25"/>
        <v>0</v>
      </c>
      <c r="T96" s="75">
        <f t="shared" si="25"/>
        <v>0</v>
      </c>
      <c r="U96" s="75">
        <f t="shared" si="25"/>
        <v>-500.66999999999996</v>
      </c>
      <c r="V96" s="75">
        <f t="shared" si="25"/>
        <v>845</v>
      </c>
      <c r="W96" s="75">
        <f t="shared" si="25"/>
        <v>845.1</v>
      </c>
      <c r="X96" s="75">
        <f t="shared" si="25"/>
        <v>6654.8</v>
      </c>
    </row>
    <row r="97" spans="1:24" ht="14.25" customHeight="1" x14ac:dyDescent="0.25">
      <c r="A97" s="132" t="s">
        <v>57</v>
      </c>
      <c r="B97" s="74" t="s">
        <v>163</v>
      </c>
      <c r="C97" s="74" t="s">
        <v>115</v>
      </c>
      <c r="D97" s="74" t="s">
        <v>89</v>
      </c>
      <c r="E97" s="75">
        <f t="shared" ref="E97:X97" si="26">E29+E63</f>
        <v>7500</v>
      </c>
      <c r="F97" s="75">
        <f t="shared" si="26"/>
        <v>0</v>
      </c>
      <c r="G97" s="75">
        <f t="shared" si="26"/>
        <v>0</v>
      </c>
      <c r="H97" s="75">
        <f t="shared" si="26"/>
        <v>0</v>
      </c>
      <c r="I97" s="75">
        <f t="shared" si="26"/>
        <v>0</v>
      </c>
      <c r="J97" s="75">
        <f t="shared" si="26"/>
        <v>0</v>
      </c>
      <c r="K97" s="75">
        <f t="shared" si="26"/>
        <v>0</v>
      </c>
      <c r="L97" s="75">
        <f t="shared" si="26"/>
        <v>0</v>
      </c>
      <c r="M97" s="75">
        <f t="shared" si="26"/>
        <v>7500</v>
      </c>
      <c r="N97" s="75">
        <f t="shared" si="26"/>
        <v>0</v>
      </c>
      <c r="O97" s="75">
        <f t="shared" si="26"/>
        <v>500.69000000000005</v>
      </c>
      <c r="P97" s="75">
        <f t="shared" si="26"/>
        <v>0</v>
      </c>
      <c r="Q97" s="75">
        <f t="shared" si="26"/>
        <v>0</v>
      </c>
      <c r="R97" s="75">
        <f t="shared" si="26"/>
        <v>0</v>
      </c>
      <c r="S97" s="75">
        <f t="shared" si="26"/>
        <v>0</v>
      </c>
      <c r="T97" s="75">
        <f t="shared" si="26"/>
        <v>0</v>
      </c>
      <c r="U97" s="75">
        <f t="shared" si="26"/>
        <v>-500.69000000000005</v>
      </c>
      <c r="V97" s="75">
        <f t="shared" si="26"/>
        <v>0</v>
      </c>
      <c r="W97" s="75">
        <f t="shared" si="26"/>
        <v>0</v>
      </c>
      <c r="X97" s="75">
        <f t="shared" si="26"/>
        <v>7500</v>
      </c>
    </row>
    <row r="98" spans="1:24" ht="14.25" customHeight="1" x14ac:dyDescent="0.25">
      <c r="A98" s="132" t="s">
        <v>58</v>
      </c>
      <c r="B98" s="74" t="s">
        <v>165</v>
      </c>
      <c r="C98" s="74" t="s">
        <v>123</v>
      </c>
      <c r="D98" s="74" t="s">
        <v>93</v>
      </c>
      <c r="E98" s="75">
        <f t="shared" ref="E98:X98" si="27">E30+E64</f>
        <v>19000.05</v>
      </c>
      <c r="F98" s="75">
        <f t="shared" si="27"/>
        <v>0</v>
      </c>
      <c r="G98" s="75">
        <f t="shared" si="27"/>
        <v>0</v>
      </c>
      <c r="H98" s="75">
        <f t="shared" si="27"/>
        <v>0</v>
      </c>
      <c r="I98" s="75">
        <f t="shared" si="27"/>
        <v>0</v>
      </c>
      <c r="J98" s="75">
        <f t="shared" si="27"/>
        <v>0</v>
      </c>
      <c r="K98" s="75">
        <f t="shared" si="27"/>
        <v>0</v>
      </c>
      <c r="L98" s="75">
        <f t="shared" si="27"/>
        <v>0</v>
      </c>
      <c r="M98" s="75">
        <f t="shared" si="27"/>
        <v>19000.05</v>
      </c>
      <c r="N98" s="75">
        <f t="shared" si="27"/>
        <v>0</v>
      </c>
      <c r="O98" s="75">
        <f t="shared" si="27"/>
        <v>3108.41</v>
      </c>
      <c r="P98" s="75">
        <f t="shared" si="27"/>
        <v>0</v>
      </c>
      <c r="Q98" s="75">
        <f t="shared" si="27"/>
        <v>2400</v>
      </c>
      <c r="R98" s="75">
        <f t="shared" si="27"/>
        <v>0.05</v>
      </c>
      <c r="S98" s="75">
        <f t="shared" si="27"/>
        <v>0</v>
      </c>
      <c r="T98" s="75">
        <f t="shared" si="27"/>
        <v>0</v>
      </c>
      <c r="U98" s="75">
        <f t="shared" si="27"/>
        <v>-3108.41</v>
      </c>
      <c r="V98" s="75">
        <f t="shared" si="27"/>
        <v>0</v>
      </c>
      <c r="W98" s="75">
        <f t="shared" si="27"/>
        <v>2400.0500000000002</v>
      </c>
      <c r="X98" s="75">
        <f t="shared" si="27"/>
        <v>16600</v>
      </c>
    </row>
    <row r="99" spans="1:24" ht="14.25" customHeight="1" x14ac:dyDescent="0.25">
      <c r="A99" s="132" t="s">
        <v>60</v>
      </c>
      <c r="B99" s="74" t="s">
        <v>167</v>
      </c>
      <c r="C99" s="74" t="s">
        <v>116</v>
      </c>
      <c r="D99" s="74" t="s">
        <v>117</v>
      </c>
      <c r="E99" s="75">
        <f t="shared" ref="E99:X99" si="28">E31+E65</f>
        <v>18000</v>
      </c>
      <c r="F99" s="75">
        <f t="shared" si="28"/>
        <v>0</v>
      </c>
      <c r="G99" s="75">
        <f t="shared" si="28"/>
        <v>0</v>
      </c>
      <c r="H99" s="75">
        <f t="shared" si="28"/>
        <v>0</v>
      </c>
      <c r="I99" s="75">
        <f t="shared" si="28"/>
        <v>0</v>
      </c>
      <c r="J99" s="75">
        <f t="shared" si="28"/>
        <v>0</v>
      </c>
      <c r="K99" s="75">
        <f t="shared" si="28"/>
        <v>0</v>
      </c>
      <c r="L99" s="75">
        <f t="shared" si="28"/>
        <v>0</v>
      </c>
      <c r="M99" s="75">
        <f t="shared" si="28"/>
        <v>18000</v>
      </c>
      <c r="N99" s="75">
        <f t="shared" si="28"/>
        <v>0</v>
      </c>
      <c r="O99" s="75">
        <f t="shared" si="28"/>
        <v>2836.35</v>
      </c>
      <c r="P99" s="75">
        <f t="shared" si="28"/>
        <v>0</v>
      </c>
      <c r="Q99" s="75">
        <f t="shared" si="28"/>
        <v>3400</v>
      </c>
      <c r="R99" s="75">
        <f t="shared" si="28"/>
        <v>0</v>
      </c>
      <c r="S99" s="75">
        <f t="shared" si="28"/>
        <v>0</v>
      </c>
      <c r="T99" s="75">
        <f t="shared" si="28"/>
        <v>0</v>
      </c>
      <c r="U99" s="75">
        <f t="shared" si="28"/>
        <v>-2836.35</v>
      </c>
      <c r="V99" s="75">
        <f t="shared" si="28"/>
        <v>0</v>
      </c>
      <c r="W99" s="75">
        <f t="shared" si="28"/>
        <v>3400</v>
      </c>
      <c r="X99" s="75">
        <f t="shared" si="28"/>
        <v>14600</v>
      </c>
    </row>
    <row r="100" spans="1:24" ht="14.25" customHeight="1" x14ac:dyDescent="0.25">
      <c r="A100" s="132" t="s">
        <v>61</v>
      </c>
      <c r="B100" s="74" t="s">
        <v>168</v>
      </c>
      <c r="C100" s="74" t="s">
        <v>118</v>
      </c>
      <c r="D100" s="74" t="s">
        <v>95</v>
      </c>
      <c r="E100" s="75">
        <f t="shared" ref="E100:X100" si="29">E32+E66</f>
        <v>6500</v>
      </c>
      <c r="F100" s="75">
        <f t="shared" si="29"/>
        <v>0</v>
      </c>
      <c r="G100" s="75">
        <f t="shared" si="29"/>
        <v>0</v>
      </c>
      <c r="H100" s="75">
        <f t="shared" si="29"/>
        <v>0</v>
      </c>
      <c r="I100" s="75">
        <f t="shared" si="29"/>
        <v>0</v>
      </c>
      <c r="J100" s="75">
        <f t="shared" si="29"/>
        <v>0</v>
      </c>
      <c r="K100" s="75">
        <f t="shared" si="29"/>
        <v>0</v>
      </c>
      <c r="L100" s="75">
        <f t="shared" si="29"/>
        <v>0</v>
      </c>
      <c r="M100" s="75">
        <f t="shared" si="29"/>
        <v>6500</v>
      </c>
      <c r="N100" s="75">
        <f t="shared" si="29"/>
        <v>0</v>
      </c>
      <c r="O100" s="75">
        <f t="shared" si="29"/>
        <v>228.64</v>
      </c>
      <c r="P100" s="75">
        <f t="shared" si="29"/>
        <v>0</v>
      </c>
      <c r="Q100" s="75">
        <f t="shared" si="29"/>
        <v>0</v>
      </c>
      <c r="R100" s="75">
        <f t="shared" si="29"/>
        <v>0</v>
      </c>
      <c r="S100" s="75">
        <f t="shared" si="29"/>
        <v>0</v>
      </c>
      <c r="T100" s="75">
        <f t="shared" si="29"/>
        <v>0</v>
      </c>
      <c r="U100" s="75">
        <f t="shared" si="29"/>
        <v>-228.64</v>
      </c>
      <c r="V100" s="75">
        <f t="shared" si="29"/>
        <v>0</v>
      </c>
      <c r="W100" s="75">
        <f t="shared" si="29"/>
        <v>0</v>
      </c>
      <c r="X100" s="75">
        <f t="shared" si="29"/>
        <v>6500</v>
      </c>
    </row>
    <row r="101" spans="1:24" ht="14.25" customHeight="1" thickBot="1" x14ac:dyDescent="0.3">
      <c r="A101" s="132" t="s">
        <v>68</v>
      </c>
      <c r="B101" s="142" t="s">
        <v>170</v>
      </c>
      <c r="C101" s="142" t="s">
        <v>89</v>
      </c>
      <c r="D101" s="98" t="s">
        <v>90</v>
      </c>
      <c r="E101" s="75">
        <f t="shared" ref="E101:X101" si="30">E33+E67</f>
        <v>8499.9500000000007</v>
      </c>
      <c r="F101" s="75">
        <f t="shared" si="30"/>
        <v>0</v>
      </c>
      <c r="G101" s="75">
        <f t="shared" si="30"/>
        <v>0</v>
      </c>
      <c r="H101" s="75">
        <f t="shared" si="30"/>
        <v>0</v>
      </c>
      <c r="I101" s="75">
        <f t="shared" si="30"/>
        <v>0</v>
      </c>
      <c r="J101" s="75">
        <f t="shared" si="30"/>
        <v>0</v>
      </c>
      <c r="K101" s="75">
        <f t="shared" si="30"/>
        <v>0</v>
      </c>
      <c r="L101" s="75">
        <f t="shared" si="30"/>
        <v>0</v>
      </c>
      <c r="M101" s="75">
        <f t="shared" si="30"/>
        <v>8499.9500000000007</v>
      </c>
      <c r="N101" s="75">
        <f t="shared" si="30"/>
        <v>0</v>
      </c>
      <c r="O101" s="75">
        <f t="shared" si="30"/>
        <v>675.18999999999994</v>
      </c>
      <c r="P101" s="75">
        <f t="shared" si="30"/>
        <v>0</v>
      </c>
      <c r="Q101" s="75">
        <f t="shared" si="30"/>
        <v>0</v>
      </c>
      <c r="R101" s="75">
        <f t="shared" si="30"/>
        <v>-0.05</v>
      </c>
      <c r="S101" s="75">
        <f t="shared" si="30"/>
        <v>0</v>
      </c>
      <c r="T101" s="75">
        <f t="shared" si="30"/>
        <v>0</v>
      </c>
      <c r="U101" s="75">
        <f t="shared" si="30"/>
        <v>-675.18999999999994</v>
      </c>
      <c r="V101" s="75">
        <f t="shared" si="30"/>
        <v>0</v>
      </c>
      <c r="W101" s="75">
        <f t="shared" si="30"/>
        <v>-0.05</v>
      </c>
      <c r="X101" s="75">
        <f t="shared" si="30"/>
        <v>8500</v>
      </c>
    </row>
    <row r="102" spans="1:24" ht="14.25" customHeight="1" thickBot="1" x14ac:dyDescent="0.3">
      <c r="A102" s="189" t="s">
        <v>199</v>
      </c>
      <c r="B102" s="189"/>
      <c r="C102" s="189"/>
      <c r="D102" s="189"/>
      <c r="E102" s="77">
        <f t="shared" ref="E102:X102" si="31">E34+E68</f>
        <v>236333.84999999998</v>
      </c>
      <c r="F102" s="77">
        <f t="shared" si="31"/>
        <v>5000</v>
      </c>
      <c r="G102" s="77">
        <f t="shared" si="31"/>
        <v>1130.6600000000001</v>
      </c>
      <c r="H102" s="77">
        <f t="shared" si="31"/>
        <v>8464</v>
      </c>
      <c r="I102" s="77">
        <f t="shared" si="31"/>
        <v>5279.48</v>
      </c>
      <c r="J102" s="77">
        <f t="shared" si="31"/>
        <v>881.43</v>
      </c>
      <c r="K102" s="77">
        <f t="shared" si="31"/>
        <v>500</v>
      </c>
      <c r="L102" s="77">
        <f t="shared" si="31"/>
        <v>3700</v>
      </c>
      <c r="M102" s="77">
        <f t="shared" si="31"/>
        <v>261289.41999999998</v>
      </c>
      <c r="N102" s="77">
        <f t="shared" si="31"/>
        <v>-286.74</v>
      </c>
      <c r="O102" s="77">
        <f t="shared" si="31"/>
        <v>22649.759999999998</v>
      </c>
      <c r="P102" s="77">
        <f t="shared" si="31"/>
        <v>565.34</v>
      </c>
      <c r="Q102" s="77">
        <f t="shared" si="31"/>
        <v>22870</v>
      </c>
      <c r="R102" s="77">
        <f t="shared" si="31"/>
        <v>0.94</v>
      </c>
      <c r="S102" s="77">
        <f t="shared" si="31"/>
        <v>3109.3</v>
      </c>
      <c r="T102" s="77">
        <f t="shared" si="31"/>
        <v>1695.98</v>
      </c>
      <c r="U102" s="77">
        <f t="shared" si="31"/>
        <v>-22649.759999999998</v>
      </c>
      <c r="V102" s="77">
        <f t="shared" si="31"/>
        <v>5562</v>
      </c>
      <c r="W102" s="77">
        <f t="shared" si="31"/>
        <v>33516.82</v>
      </c>
      <c r="X102" s="77">
        <f t="shared" si="31"/>
        <v>227772.6</v>
      </c>
    </row>
    <row r="103" spans="1:24" x14ac:dyDescent="0.25">
      <c r="A103" s="135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</row>
  </sheetData>
  <mergeCells count="9">
    <mergeCell ref="A68:D68"/>
    <mergeCell ref="A34:D34"/>
    <mergeCell ref="A102:D102"/>
    <mergeCell ref="A1:J1"/>
    <mergeCell ref="K1:X1"/>
    <mergeCell ref="A35:J35"/>
    <mergeCell ref="K35:T35"/>
    <mergeCell ref="A69:J69"/>
    <mergeCell ref="K69:X69"/>
  </mergeCells>
  <pageMargins left="0.25" right="0.25" top="0.75" bottom="0.75" header="0.3" footer="0.3"/>
  <pageSetup paperSize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109"/>
  <sheetViews>
    <sheetView showGridLines="0" tabSelected="1" topLeftCell="O1" zoomScaleNormal="100" workbookViewId="0">
      <selection activeCell="O35" sqref="O35"/>
    </sheetView>
  </sheetViews>
  <sheetFormatPr baseColWidth="10" defaultRowHeight="9" x14ac:dyDescent="0.15"/>
  <cols>
    <col min="1" max="1" width="6.42578125" style="135" bestFit="1" customWidth="1"/>
    <col min="2" max="2" width="30.42578125" style="79" customWidth="1"/>
    <col min="3" max="3" width="33.85546875" style="79" bestFit="1" customWidth="1"/>
    <col min="4" max="4" width="21.140625" style="79" bestFit="1" customWidth="1"/>
    <col min="5" max="5" width="9.7109375" style="79" bestFit="1" customWidth="1"/>
    <col min="6" max="6" width="12" style="79" bestFit="1" customWidth="1"/>
    <col min="7" max="7" width="9.5703125" style="79" bestFit="1" customWidth="1"/>
    <col min="8" max="8" width="10" style="79" bestFit="1" customWidth="1"/>
    <col min="9" max="9" width="8.42578125" style="79" bestFit="1" customWidth="1"/>
    <col min="10" max="10" width="11.5703125" style="79" bestFit="1" customWidth="1"/>
    <col min="11" max="11" width="14.85546875" style="79" customWidth="1"/>
    <col min="12" max="12" width="8.28515625" style="79" bestFit="1" customWidth="1"/>
    <col min="13" max="13" width="14.7109375" style="79" customWidth="1"/>
    <col min="14" max="14" width="11.5703125" style="79" bestFit="1" customWidth="1"/>
    <col min="15" max="15" width="8.85546875" style="79" bestFit="1" customWidth="1"/>
    <col min="16" max="17" width="11.5703125" style="79" bestFit="1" customWidth="1"/>
    <col min="18" max="18" width="9" style="79" bestFit="1" customWidth="1"/>
    <col min="19" max="19" width="6.28515625" style="79" bestFit="1" customWidth="1"/>
    <col min="20" max="20" width="11.5703125" style="79" bestFit="1" customWidth="1"/>
    <col min="21" max="21" width="9.5703125" style="79" bestFit="1" customWidth="1"/>
    <col min="22" max="22" width="9" style="79" bestFit="1" customWidth="1"/>
    <col min="23" max="23" width="12.28515625" style="79" bestFit="1" customWidth="1"/>
    <col min="24" max="24" width="12.42578125" style="79" customWidth="1"/>
    <col min="25" max="25" width="13.42578125" style="79" customWidth="1"/>
    <col min="26" max="26" width="10" style="79" bestFit="1" customWidth="1"/>
    <col min="27" max="16384" width="11.42578125" style="79"/>
  </cols>
  <sheetData>
    <row r="1" spans="1:26" ht="24" customHeight="1" thickBot="1" x14ac:dyDescent="0.2">
      <c r="A1" s="188" t="s">
        <v>207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 t="s">
        <v>207</v>
      </c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6" ht="24" customHeight="1" thickBot="1" x14ac:dyDescent="0.2">
      <c r="A2" s="93" t="s">
        <v>0</v>
      </c>
      <c r="B2" s="94" t="s">
        <v>1</v>
      </c>
      <c r="C2" s="94" t="s">
        <v>79</v>
      </c>
      <c r="D2" s="94" t="s">
        <v>80</v>
      </c>
      <c r="E2" s="94" t="s">
        <v>2</v>
      </c>
      <c r="F2" s="94" t="s">
        <v>56</v>
      </c>
      <c r="G2" s="94" t="s">
        <v>3</v>
      </c>
      <c r="H2" s="94" t="s">
        <v>66</v>
      </c>
      <c r="I2" s="94" t="s">
        <v>4</v>
      </c>
      <c r="J2" s="94" t="s">
        <v>5</v>
      </c>
      <c r="K2" s="94" t="s">
        <v>70</v>
      </c>
      <c r="L2" s="94" t="s">
        <v>6</v>
      </c>
      <c r="M2" s="95" t="s">
        <v>7</v>
      </c>
      <c r="N2" s="94" t="s">
        <v>8</v>
      </c>
      <c r="O2" s="94" t="s">
        <v>9</v>
      </c>
      <c r="P2" s="94" t="s">
        <v>10</v>
      </c>
      <c r="Q2" s="94" t="s">
        <v>11</v>
      </c>
      <c r="R2" s="94" t="s">
        <v>67</v>
      </c>
      <c r="S2" s="94" t="s">
        <v>180</v>
      </c>
      <c r="T2" s="94" t="s">
        <v>13</v>
      </c>
      <c r="U2" s="94" t="s">
        <v>14</v>
      </c>
      <c r="V2" s="94" t="s">
        <v>50</v>
      </c>
      <c r="W2" s="94" t="s">
        <v>17</v>
      </c>
      <c r="X2" s="94" t="s">
        <v>63</v>
      </c>
      <c r="Y2" s="95" t="s">
        <v>18</v>
      </c>
      <c r="Z2" s="96" t="s">
        <v>19</v>
      </c>
    </row>
    <row r="3" spans="1:26" ht="13.5" customHeight="1" x14ac:dyDescent="0.15">
      <c r="A3" s="132" t="s">
        <v>20</v>
      </c>
      <c r="B3" s="113" t="s">
        <v>126</v>
      </c>
      <c r="C3" s="74" t="s">
        <v>81</v>
      </c>
      <c r="D3" s="74" t="s">
        <v>82</v>
      </c>
      <c r="E3" s="98">
        <v>4767.1499999999996</v>
      </c>
      <c r="F3" s="98">
        <v>0</v>
      </c>
      <c r="G3" s="98">
        <v>95.34</v>
      </c>
      <c r="H3" s="98">
        <v>0</v>
      </c>
      <c r="I3" s="98">
        <v>529</v>
      </c>
      <c r="J3" s="98">
        <v>424.51</v>
      </c>
      <c r="K3" s="98">
        <v>0</v>
      </c>
      <c r="L3" s="98">
        <v>0</v>
      </c>
      <c r="M3" s="98">
        <v>5816</v>
      </c>
      <c r="N3" s="98">
        <v>0</v>
      </c>
      <c r="O3" s="98">
        <v>695.03</v>
      </c>
      <c r="P3" s="98">
        <v>47.67</v>
      </c>
      <c r="Q3" s="98">
        <v>1540</v>
      </c>
      <c r="R3" s="98">
        <v>0</v>
      </c>
      <c r="S3" s="99">
        <v>-7.0000000000000007E-2</v>
      </c>
      <c r="T3" s="98">
        <v>262.19</v>
      </c>
      <c r="U3" s="98">
        <v>143.01</v>
      </c>
      <c r="V3" s="98">
        <v>0</v>
      </c>
      <c r="W3" s="99">
        <v>-695.03</v>
      </c>
      <c r="X3" s="98">
        <v>0</v>
      </c>
      <c r="Y3" s="98">
        <v>1992.8</v>
      </c>
      <c r="Z3" s="98">
        <v>3823.2</v>
      </c>
    </row>
    <row r="4" spans="1:26" ht="13.5" customHeight="1" x14ac:dyDescent="0.15">
      <c r="A4" s="132" t="s">
        <v>21</v>
      </c>
      <c r="B4" s="113" t="s">
        <v>127</v>
      </c>
      <c r="C4" s="74" t="s">
        <v>83</v>
      </c>
      <c r="D4" s="74" t="s">
        <v>82</v>
      </c>
      <c r="E4" s="98">
        <v>4407.1499999999996</v>
      </c>
      <c r="F4" s="98">
        <v>0</v>
      </c>
      <c r="G4" s="98">
        <v>88.14</v>
      </c>
      <c r="H4" s="98">
        <v>0</v>
      </c>
      <c r="I4" s="98">
        <v>529</v>
      </c>
      <c r="J4" s="98">
        <v>379.09</v>
      </c>
      <c r="K4" s="98">
        <v>881.43</v>
      </c>
      <c r="L4" s="98">
        <v>0</v>
      </c>
      <c r="M4" s="98">
        <v>6284.81</v>
      </c>
      <c r="N4" s="98">
        <v>0</v>
      </c>
      <c r="O4" s="98">
        <v>606.9</v>
      </c>
      <c r="P4" s="98">
        <v>44.07</v>
      </c>
      <c r="Q4" s="98">
        <v>850</v>
      </c>
      <c r="R4" s="98">
        <v>0</v>
      </c>
      <c r="S4" s="99">
        <v>-0.06</v>
      </c>
      <c r="T4" s="98">
        <v>242.39</v>
      </c>
      <c r="U4" s="98">
        <v>132.21</v>
      </c>
      <c r="V4" s="98">
        <v>0</v>
      </c>
      <c r="W4" s="99">
        <v>-606.9</v>
      </c>
      <c r="X4" s="98">
        <v>1600</v>
      </c>
      <c r="Y4" s="98">
        <v>2868.61</v>
      </c>
      <c r="Z4" s="98">
        <v>3416.2</v>
      </c>
    </row>
    <row r="5" spans="1:26" ht="13.5" customHeight="1" x14ac:dyDescent="0.15">
      <c r="A5" s="132" t="s">
        <v>22</v>
      </c>
      <c r="B5" s="113" t="s">
        <v>128</v>
      </c>
      <c r="C5" s="74" t="s">
        <v>84</v>
      </c>
      <c r="D5" s="74" t="s">
        <v>82</v>
      </c>
      <c r="E5" s="98">
        <v>3047.7</v>
      </c>
      <c r="F5" s="98">
        <v>0</v>
      </c>
      <c r="G5" s="98">
        <v>60.95</v>
      </c>
      <c r="H5" s="98">
        <v>0</v>
      </c>
      <c r="I5" s="98">
        <v>529</v>
      </c>
      <c r="J5" s="98">
        <v>288.26</v>
      </c>
      <c r="K5" s="98">
        <v>0</v>
      </c>
      <c r="L5" s="98">
        <v>0</v>
      </c>
      <c r="M5" s="98">
        <v>3925.91</v>
      </c>
      <c r="N5" s="98">
        <v>0</v>
      </c>
      <c r="O5" s="98">
        <v>337.18</v>
      </c>
      <c r="P5" s="98">
        <v>30.48</v>
      </c>
      <c r="Q5" s="98">
        <v>1255</v>
      </c>
      <c r="R5" s="98">
        <v>0</v>
      </c>
      <c r="S5" s="99">
        <v>-0.02</v>
      </c>
      <c r="T5" s="98">
        <v>167.62</v>
      </c>
      <c r="U5" s="98">
        <v>91.43</v>
      </c>
      <c r="V5" s="98">
        <v>0</v>
      </c>
      <c r="W5" s="99">
        <v>-337.18</v>
      </c>
      <c r="X5" s="98">
        <v>0</v>
      </c>
      <c r="Y5" s="98">
        <v>1544.51</v>
      </c>
      <c r="Z5" s="98">
        <v>2381.4</v>
      </c>
    </row>
    <row r="6" spans="1:26" ht="13.5" customHeight="1" x14ac:dyDescent="0.15">
      <c r="A6" s="132" t="s">
        <v>65</v>
      </c>
      <c r="B6" s="141" t="s">
        <v>169</v>
      </c>
      <c r="C6" s="142" t="s">
        <v>111</v>
      </c>
      <c r="D6" s="142" t="s">
        <v>86</v>
      </c>
      <c r="E6" s="98">
        <v>4048.95</v>
      </c>
      <c r="F6" s="98">
        <v>0</v>
      </c>
      <c r="G6" s="98">
        <v>80.98</v>
      </c>
      <c r="H6" s="98">
        <v>0</v>
      </c>
      <c r="I6" s="98">
        <v>529</v>
      </c>
      <c r="J6" s="98">
        <v>576.52</v>
      </c>
      <c r="K6" s="98">
        <v>0</v>
      </c>
      <c r="L6" s="98">
        <v>510</v>
      </c>
      <c r="M6" s="98">
        <v>5745.45</v>
      </c>
      <c r="N6" s="98">
        <v>0</v>
      </c>
      <c r="O6" s="98">
        <v>679.97</v>
      </c>
      <c r="P6" s="98">
        <v>40.49</v>
      </c>
      <c r="Q6" s="98">
        <v>0</v>
      </c>
      <c r="R6" s="98">
        <v>0</v>
      </c>
      <c r="S6" s="98">
        <v>0</v>
      </c>
      <c r="T6" s="98">
        <v>222.69</v>
      </c>
      <c r="U6" s="98">
        <v>121.47</v>
      </c>
      <c r="V6" s="98">
        <v>0</v>
      </c>
      <c r="W6" s="99">
        <v>-679.97</v>
      </c>
      <c r="X6" s="98">
        <v>0</v>
      </c>
      <c r="Y6" s="98">
        <v>384.65</v>
      </c>
      <c r="Z6" s="98">
        <v>5360.8</v>
      </c>
    </row>
    <row r="7" spans="1:26" ht="13.5" customHeight="1" x14ac:dyDescent="0.15">
      <c r="A7" s="132" t="s">
        <v>23</v>
      </c>
      <c r="B7" s="113" t="s">
        <v>129</v>
      </c>
      <c r="C7" s="74" t="s">
        <v>85</v>
      </c>
      <c r="D7" s="74" t="s">
        <v>86</v>
      </c>
      <c r="E7" s="98">
        <v>3173.4</v>
      </c>
      <c r="F7" s="98">
        <v>0</v>
      </c>
      <c r="G7" s="98">
        <v>63.47</v>
      </c>
      <c r="H7" s="98">
        <v>0</v>
      </c>
      <c r="I7" s="98">
        <v>529</v>
      </c>
      <c r="J7" s="98">
        <v>288.26</v>
      </c>
      <c r="K7" s="98">
        <v>0</v>
      </c>
      <c r="L7" s="98">
        <v>530</v>
      </c>
      <c r="M7" s="98">
        <v>4584.13</v>
      </c>
      <c r="N7" s="98">
        <v>0</v>
      </c>
      <c r="O7" s="98">
        <v>449.02</v>
      </c>
      <c r="P7" s="98">
        <v>31.73</v>
      </c>
      <c r="Q7" s="98">
        <v>0</v>
      </c>
      <c r="R7" s="98">
        <v>0</v>
      </c>
      <c r="S7" s="99">
        <v>-0.14000000000000001</v>
      </c>
      <c r="T7" s="98">
        <v>174.54</v>
      </c>
      <c r="U7" s="98">
        <v>95.2</v>
      </c>
      <c r="V7" s="98">
        <v>0</v>
      </c>
      <c r="W7" s="99">
        <v>-449.02</v>
      </c>
      <c r="X7" s="98">
        <v>0</v>
      </c>
      <c r="Y7" s="98">
        <v>301.33</v>
      </c>
      <c r="Z7" s="98">
        <v>4282.8</v>
      </c>
    </row>
    <row r="8" spans="1:26" ht="13.5" customHeight="1" x14ac:dyDescent="0.15">
      <c r="A8" s="132" t="s">
        <v>24</v>
      </c>
      <c r="B8" s="113" t="s">
        <v>130</v>
      </c>
      <c r="C8" s="74" t="s">
        <v>87</v>
      </c>
      <c r="D8" s="74" t="s">
        <v>86</v>
      </c>
      <c r="E8" s="98">
        <v>3589.5</v>
      </c>
      <c r="F8" s="98">
        <v>0</v>
      </c>
      <c r="G8" s="98">
        <v>71.790000000000006</v>
      </c>
      <c r="H8" s="98">
        <v>0</v>
      </c>
      <c r="I8" s="98">
        <v>529</v>
      </c>
      <c r="J8" s="98">
        <v>288.26</v>
      </c>
      <c r="K8" s="98">
        <v>0</v>
      </c>
      <c r="L8" s="98">
        <v>0</v>
      </c>
      <c r="M8" s="98">
        <v>4478.55</v>
      </c>
      <c r="N8" s="98">
        <v>0</v>
      </c>
      <c r="O8" s="98">
        <v>430.1</v>
      </c>
      <c r="P8" s="98">
        <v>35.9</v>
      </c>
      <c r="Q8" s="98">
        <v>1210</v>
      </c>
      <c r="R8" s="98">
        <v>0</v>
      </c>
      <c r="S8" s="99">
        <v>-0.06</v>
      </c>
      <c r="T8" s="98">
        <v>197.42</v>
      </c>
      <c r="U8" s="98">
        <v>107.69</v>
      </c>
      <c r="V8" s="98">
        <v>0</v>
      </c>
      <c r="W8" s="99">
        <v>-430.1</v>
      </c>
      <c r="X8" s="98">
        <v>0</v>
      </c>
      <c r="Y8" s="98">
        <v>1550.95</v>
      </c>
      <c r="Z8" s="98">
        <v>2927.6</v>
      </c>
    </row>
    <row r="9" spans="1:26" ht="13.5" customHeight="1" x14ac:dyDescent="0.15">
      <c r="A9" s="132" t="s">
        <v>25</v>
      </c>
      <c r="B9" s="113" t="s">
        <v>131</v>
      </c>
      <c r="C9" s="74" t="s">
        <v>87</v>
      </c>
      <c r="D9" s="74" t="s">
        <v>86</v>
      </c>
      <c r="E9" s="98">
        <v>3070.8</v>
      </c>
      <c r="F9" s="98">
        <v>0</v>
      </c>
      <c r="G9" s="98">
        <v>61.42</v>
      </c>
      <c r="H9" s="98">
        <v>0</v>
      </c>
      <c r="I9" s="98">
        <v>529</v>
      </c>
      <c r="J9" s="98">
        <v>197.42</v>
      </c>
      <c r="K9" s="98">
        <v>0</v>
      </c>
      <c r="L9" s="98">
        <v>450</v>
      </c>
      <c r="M9" s="98">
        <v>4308.6400000000003</v>
      </c>
      <c r="N9" s="98">
        <v>0</v>
      </c>
      <c r="O9" s="98">
        <v>399.65</v>
      </c>
      <c r="P9" s="98">
        <v>30.71</v>
      </c>
      <c r="Q9" s="98">
        <v>960</v>
      </c>
      <c r="R9" s="98">
        <v>0</v>
      </c>
      <c r="S9" s="99">
        <v>-0.08</v>
      </c>
      <c r="T9" s="98">
        <v>168.89</v>
      </c>
      <c r="U9" s="98">
        <v>92.12</v>
      </c>
      <c r="V9" s="98">
        <v>0</v>
      </c>
      <c r="W9" s="99">
        <v>-399.65</v>
      </c>
      <c r="X9" s="98">
        <v>0</v>
      </c>
      <c r="Y9" s="98">
        <v>1251.6400000000001</v>
      </c>
      <c r="Z9" s="98">
        <v>3057</v>
      </c>
    </row>
    <row r="10" spans="1:26" ht="13.5" customHeight="1" x14ac:dyDescent="0.15">
      <c r="A10" s="132" t="s">
        <v>26</v>
      </c>
      <c r="B10" s="113" t="s">
        <v>132</v>
      </c>
      <c r="C10" s="74" t="s">
        <v>120</v>
      </c>
      <c r="D10" s="74" t="s">
        <v>88</v>
      </c>
      <c r="E10" s="98">
        <v>2161.9499999999998</v>
      </c>
      <c r="F10" s="98">
        <v>0</v>
      </c>
      <c r="G10" s="98">
        <v>43.24</v>
      </c>
      <c r="H10" s="98">
        <v>0</v>
      </c>
      <c r="I10" s="98">
        <v>529</v>
      </c>
      <c r="J10" s="98">
        <v>197.42</v>
      </c>
      <c r="K10" s="98">
        <v>0</v>
      </c>
      <c r="L10" s="98">
        <v>795</v>
      </c>
      <c r="M10" s="98">
        <v>3726.61</v>
      </c>
      <c r="N10" s="98">
        <v>0</v>
      </c>
      <c r="O10" s="98">
        <v>305.29000000000002</v>
      </c>
      <c r="P10" s="98">
        <v>21.62</v>
      </c>
      <c r="Q10" s="98">
        <v>0</v>
      </c>
      <c r="R10" s="98">
        <v>0</v>
      </c>
      <c r="S10" s="98">
        <v>0.02</v>
      </c>
      <c r="T10" s="98">
        <v>118.91</v>
      </c>
      <c r="U10" s="98">
        <v>64.86</v>
      </c>
      <c r="V10" s="98">
        <v>0</v>
      </c>
      <c r="W10" s="99">
        <v>-305.29000000000002</v>
      </c>
      <c r="X10" s="98">
        <v>0</v>
      </c>
      <c r="Y10" s="98">
        <v>205.41</v>
      </c>
      <c r="Z10" s="98">
        <v>3521.2</v>
      </c>
    </row>
    <row r="11" spans="1:26" ht="13.5" customHeight="1" x14ac:dyDescent="0.15">
      <c r="A11" s="132" t="s">
        <v>27</v>
      </c>
      <c r="B11" s="113" t="s">
        <v>133</v>
      </c>
      <c r="C11" s="74" t="s">
        <v>89</v>
      </c>
      <c r="D11" s="74" t="s">
        <v>90</v>
      </c>
      <c r="E11" s="98">
        <v>3499.95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3499.95</v>
      </c>
      <c r="N11" s="98">
        <v>0</v>
      </c>
      <c r="O11" s="98">
        <v>151.65</v>
      </c>
      <c r="P11" s="98">
        <v>0</v>
      </c>
      <c r="Q11" s="98">
        <v>0</v>
      </c>
      <c r="R11" s="98">
        <v>0</v>
      </c>
      <c r="S11" s="99">
        <v>-0.05</v>
      </c>
      <c r="T11" s="98">
        <v>0</v>
      </c>
      <c r="U11" s="98">
        <v>0</v>
      </c>
      <c r="V11" s="98">
        <v>0</v>
      </c>
      <c r="W11" s="99">
        <v>-151.65</v>
      </c>
      <c r="X11" s="98">
        <v>0</v>
      </c>
      <c r="Y11" s="98">
        <v>-0.05</v>
      </c>
      <c r="Z11" s="98">
        <v>3500</v>
      </c>
    </row>
    <row r="12" spans="1:26" ht="13.5" customHeight="1" x14ac:dyDescent="0.15">
      <c r="A12" s="132" t="s">
        <v>28</v>
      </c>
      <c r="B12" s="113" t="s">
        <v>134</v>
      </c>
      <c r="C12" s="74" t="s">
        <v>91</v>
      </c>
      <c r="D12" s="74" t="s">
        <v>86</v>
      </c>
      <c r="E12" s="98">
        <v>3500.1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3500.1</v>
      </c>
      <c r="N12" s="98">
        <v>0</v>
      </c>
      <c r="O12" s="98">
        <v>151.66999999999999</v>
      </c>
      <c r="P12" s="98">
        <v>0</v>
      </c>
      <c r="Q12" s="98">
        <v>0</v>
      </c>
      <c r="R12" s="98">
        <v>0</v>
      </c>
      <c r="S12" s="99">
        <v>-0.1</v>
      </c>
      <c r="T12" s="98">
        <v>0</v>
      </c>
      <c r="U12" s="98">
        <v>0</v>
      </c>
      <c r="V12" s="98">
        <v>0</v>
      </c>
      <c r="W12" s="99">
        <v>-151.66999999999999</v>
      </c>
      <c r="X12" s="98">
        <v>0</v>
      </c>
      <c r="Y12" s="98">
        <v>-0.1</v>
      </c>
      <c r="Z12" s="98">
        <v>3500.2</v>
      </c>
    </row>
    <row r="13" spans="1:26" ht="13.5" customHeight="1" x14ac:dyDescent="0.15">
      <c r="A13" s="132" t="s">
        <v>29</v>
      </c>
      <c r="B13" s="113" t="s">
        <v>135</v>
      </c>
      <c r="C13" s="74" t="s">
        <v>92</v>
      </c>
      <c r="D13" s="74" t="s">
        <v>93</v>
      </c>
      <c r="E13" s="98">
        <v>2500.0500000000002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2500.0500000000002</v>
      </c>
      <c r="N13" s="98">
        <v>0</v>
      </c>
      <c r="O13" s="98">
        <v>7.67</v>
      </c>
      <c r="P13" s="98">
        <v>0</v>
      </c>
      <c r="Q13" s="98">
        <v>0</v>
      </c>
      <c r="R13" s="98">
        <v>0</v>
      </c>
      <c r="S13" s="98">
        <v>0.05</v>
      </c>
      <c r="T13" s="98">
        <v>0</v>
      </c>
      <c r="U13" s="98">
        <v>0</v>
      </c>
      <c r="V13" s="98">
        <v>0</v>
      </c>
      <c r="W13" s="99">
        <v>-7.67</v>
      </c>
      <c r="X13" s="98">
        <v>0</v>
      </c>
      <c r="Y13" s="98">
        <v>0.05</v>
      </c>
      <c r="Z13" s="98">
        <v>2500</v>
      </c>
    </row>
    <row r="14" spans="1:26" ht="13.5" customHeight="1" x14ac:dyDescent="0.15">
      <c r="A14" s="132" t="s">
        <v>34</v>
      </c>
      <c r="B14" s="113" t="s">
        <v>140</v>
      </c>
      <c r="C14" s="74" t="s">
        <v>100</v>
      </c>
      <c r="D14" s="74" t="s">
        <v>88</v>
      </c>
      <c r="E14" s="98">
        <v>2499.9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2499.9</v>
      </c>
      <c r="N14" s="98">
        <v>0</v>
      </c>
      <c r="O14" s="98">
        <v>7.65</v>
      </c>
      <c r="P14" s="98">
        <v>0</v>
      </c>
      <c r="Q14" s="98">
        <v>450</v>
      </c>
      <c r="R14" s="98">
        <v>0</v>
      </c>
      <c r="S14" s="99">
        <v>-0.1</v>
      </c>
      <c r="T14" s="98">
        <v>0</v>
      </c>
      <c r="U14" s="98">
        <v>0</v>
      </c>
      <c r="V14" s="98">
        <v>0</v>
      </c>
      <c r="W14" s="99">
        <v>-7.65</v>
      </c>
      <c r="X14" s="98">
        <v>0</v>
      </c>
      <c r="Y14" s="98">
        <v>449.9</v>
      </c>
      <c r="Z14" s="98">
        <v>2050</v>
      </c>
    </row>
    <row r="15" spans="1:26" ht="13.5" customHeight="1" x14ac:dyDescent="0.15">
      <c r="A15" s="132" t="s">
        <v>36</v>
      </c>
      <c r="B15" s="74" t="s">
        <v>142</v>
      </c>
      <c r="C15" s="74" t="s">
        <v>102</v>
      </c>
      <c r="D15" s="74" t="s">
        <v>103</v>
      </c>
      <c r="E15" s="98">
        <v>4000.05</v>
      </c>
      <c r="F15" s="98">
        <v>500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4500.05</v>
      </c>
      <c r="N15" s="98">
        <v>0</v>
      </c>
      <c r="O15" s="98">
        <v>433.95</v>
      </c>
      <c r="P15" s="98">
        <v>0</v>
      </c>
      <c r="Q15" s="98">
        <v>0</v>
      </c>
      <c r="R15" s="98">
        <v>0</v>
      </c>
      <c r="S15" s="98">
        <v>0.05</v>
      </c>
      <c r="T15" s="98">
        <v>0</v>
      </c>
      <c r="U15" s="98">
        <v>0</v>
      </c>
      <c r="V15" s="98">
        <v>0</v>
      </c>
      <c r="W15" s="99">
        <v>-433.95</v>
      </c>
      <c r="X15" s="98">
        <v>0</v>
      </c>
      <c r="Y15" s="98">
        <v>0.05</v>
      </c>
      <c r="Z15" s="98">
        <v>4500</v>
      </c>
    </row>
    <row r="16" spans="1:26" ht="13.5" customHeight="1" x14ac:dyDescent="0.15">
      <c r="A16" s="132" t="s">
        <v>37</v>
      </c>
      <c r="B16" s="74" t="s">
        <v>143</v>
      </c>
      <c r="C16" s="74" t="s">
        <v>121</v>
      </c>
      <c r="D16" s="74" t="s">
        <v>86</v>
      </c>
      <c r="E16" s="98">
        <v>4000.05</v>
      </c>
      <c r="F16" s="98">
        <v>500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4500.05</v>
      </c>
      <c r="N16" s="98">
        <v>0</v>
      </c>
      <c r="O16" s="98">
        <v>433.95</v>
      </c>
      <c r="P16" s="98">
        <v>0</v>
      </c>
      <c r="Q16" s="98">
        <v>0</v>
      </c>
      <c r="R16" s="98">
        <v>0</v>
      </c>
      <c r="S16" s="99">
        <v>-0.15</v>
      </c>
      <c r="T16" s="98">
        <v>0</v>
      </c>
      <c r="U16" s="98">
        <v>0</v>
      </c>
      <c r="V16" s="98">
        <v>0</v>
      </c>
      <c r="W16" s="99">
        <v>-433.95</v>
      </c>
      <c r="X16" s="98">
        <v>0</v>
      </c>
      <c r="Y16" s="98">
        <v>-0.15</v>
      </c>
      <c r="Z16" s="98">
        <v>4500.2</v>
      </c>
    </row>
    <row r="17" spans="1:26" ht="13.5" customHeight="1" x14ac:dyDescent="0.15">
      <c r="A17" s="132" t="s">
        <v>39</v>
      </c>
      <c r="B17" s="74" t="s">
        <v>145</v>
      </c>
      <c r="C17" s="74" t="s">
        <v>122</v>
      </c>
      <c r="D17" s="74" t="s">
        <v>104</v>
      </c>
      <c r="E17" s="98">
        <v>3000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3000</v>
      </c>
      <c r="N17" s="98">
        <v>0</v>
      </c>
      <c r="O17" s="98">
        <v>76.98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9">
        <v>-76.98</v>
      </c>
      <c r="X17" s="98">
        <v>0</v>
      </c>
      <c r="Y17" s="98">
        <v>0</v>
      </c>
      <c r="Z17" s="98">
        <v>3000</v>
      </c>
    </row>
    <row r="18" spans="1:26" ht="13.5" customHeight="1" x14ac:dyDescent="0.15">
      <c r="A18" s="132" t="s">
        <v>40</v>
      </c>
      <c r="B18" s="74" t="s">
        <v>146</v>
      </c>
      <c r="C18" s="74" t="s">
        <v>105</v>
      </c>
      <c r="D18" s="74" t="s">
        <v>86</v>
      </c>
      <c r="E18" s="98">
        <v>4200</v>
      </c>
      <c r="F18" s="98">
        <v>500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4700</v>
      </c>
      <c r="N18" s="98">
        <v>0</v>
      </c>
      <c r="O18" s="98">
        <v>469.78</v>
      </c>
      <c r="P18" s="98">
        <v>0</v>
      </c>
      <c r="Q18" s="98">
        <v>2270</v>
      </c>
      <c r="R18" s="98">
        <v>0</v>
      </c>
      <c r="S18" s="99">
        <v>-0.2</v>
      </c>
      <c r="T18" s="98">
        <v>0</v>
      </c>
      <c r="U18" s="98">
        <v>0</v>
      </c>
      <c r="V18" s="98">
        <v>0</v>
      </c>
      <c r="W18" s="99">
        <v>-469.78</v>
      </c>
      <c r="X18" s="98">
        <v>336</v>
      </c>
      <c r="Y18" s="98">
        <v>2605.8000000000002</v>
      </c>
      <c r="Z18" s="98">
        <v>2094.1999999999998</v>
      </c>
    </row>
    <row r="19" spans="1:26" ht="13.5" customHeight="1" x14ac:dyDescent="0.15">
      <c r="A19" s="132" t="s">
        <v>41</v>
      </c>
      <c r="B19" s="74" t="s">
        <v>147</v>
      </c>
      <c r="C19" s="74" t="s">
        <v>106</v>
      </c>
      <c r="D19" s="74" t="s">
        <v>106</v>
      </c>
      <c r="E19" s="98">
        <v>2000.1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2000.1</v>
      </c>
      <c r="N19" s="99">
        <v>-71.680000000000007</v>
      </c>
      <c r="O19" s="98">
        <v>0</v>
      </c>
      <c r="P19" s="98">
        <v>0</v>
      </c>
      <c r="Q19" s="98">
        <v>0</v>
      </c>
      <c r="R19" s="98">
        <v>0</v>
      </c>
      <c r="S19" s="99">
        <v>-0.02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-71.7</v>
      </c>
      <c r="Z19" s="98">
        <v>2071.8000000000002</v>
      </c>
    </row>
    <row r="20" spans="1:26" ht="13.5" customHeight="1" x14ac:dyDescent="0.15">
      <c r="A20" s="132" t="s">
        <v>42</v>
      </c>
      <c r="B20" s="74" t="s">
        <v>148</v>
      </c>
      <c r="C20" s="74" t="s">
        <v>123</v>
      </c>
      <c r="D20" s="74" t="s">
        <v>93</v>
      </c>
      <c r="E20" s="98">
        <v>4000.05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4000.05</v>
      </c>
      <c r="N20" s="98">
        <v>0</v>
      </c>
      <c r="O20" s="98">
        <v>349.04</v>
      </c>
      <c r="P20" s="98">
        <v>0</v>
      </c>
      <c r="Q20" s="98">
        <v>0</v>
      </c>
      <c r="R20" s="98">
        <v>0</v>
      </c>
      <c r="S20" s="99">
        <v>-0.15</v>
      </c>
      <c r="T20" s="98">
        <v>0</v>
      </c>
      <c r="U20" s="98">
        <v>0</v>
      </c>
      <c r="V20" s="98">
        <v>0</v>
      </c>
      <c r="W20" s="99">
        <v>-349.04</v>
      </c>
      <c r="X20" s="98">
        <v>0</v>
      </c>
      <c r="Y20" s="98">
        <v>-0.15</v>
      </c>
      <c r="Z20" s="98">
        <v>4000.2</v>
      </c>
    </row>
    <row r="21" spans="1:26" ht="13.5" customHeight="1" x14ac:dyDescent="0.15">
      <c r="A21" s="132" t="s">
        <v>43</v>
      </c>
      <c r="B21" s="74" t="s">
        <v>149</v>
      </c>
      <c r="C21" s="74" t="s">
        <v>107</v>
      </c>
      <c r="D21" s="74" t="s">
        <v>108</v>
      </c>
      <c r="E21" s="98">
        <v>2500.0500000000002</v>
      </c>
      <c r="F21" s="98">
        <v>500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3000.05</v>
      </c>
      <c r="N21" s="98">
        <v>0</v>
      </c>
      <c r="O21" s="98">
        <v>76.989999999999995</v>
      </c>
      <c r="P21" s="98">
        <v>0</v>
      </c>
      <c r="Q21" s="98">
        <v>0</v>
      </c>
      <c r="R21" s="98">
        <v>0</v>
      </c>
      <c r="S21" s="99">
        <v>-0.15</v>
      </c>
      <c r="T21" s="98">
        <v>0</v>
      </c>
      <c r="U21" s="98">
        <v>0</v>
      </c>
      <c r="V21" s="98">
        <v>0</v>
      </c>
      <c r="W21" s="99">
        <v>-76.989999999999995</v>
      </c>
      <c r="X21" s="98">
        <v>0</v>
      </c>
      <c r="Y21" s="98">
        <v>-0.15</v>
      </c>
      <c r="Z21" s="98">
        <v>3000.2</v>
      </c>
    </row>
    <row r="22" spans="1:26" ht="13.5" customHeight="1" x14ac:dyDescent="0.15">
      <c r="A22" s="132" t="s">
        <v>44</v>
      </c>
      <c r="B22" s="74" t="s">
        <v>150</v>
      </c>
      <c r="C22" s="74" t="s">
        <v>109</v>
      </c>
      <c r="D22" s="74" t="s">
        <v>90</v>
      </c>
      <c r="E22" s="98">
        <v>1999.95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1999.95</v>
      </c>
      <c r="N22" s="99">
        <v>-71.69</v>
      </c>
      <c r="O22" s="98">
        <v>0</v>
      </c>
      <c r="P22" s="98">
        <v>0</v>
      </c>
      <c r="Q22" s="98">
        <v>0</v>
      </c>
      <c r="R22" s="98">
        <v>0</v>
      </c>
      <c r="S22" s="98">
        <v>0.04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-71.650000000000006</v>
      </c>
      <c r="Z22" s="98">
        <v>2071.6</v>
      </c>
    </row>
    <row r="23" spans="1:26" ht="13.5" customHeight="1" x14ac:dyDescent="0.15">
      <c r="A23" s="132" t="s">
        <v>46</v>
      </c>
      <c r="B23" s="74" t="s">
        <v>152</v>
      </c>
      <c r="C23" s="74" t="s">
        <v>111</v>
      </c>
      <c r="D23" s="74" t="s">
        <v>86</v>
      </c>
      <c r="E23" s="98">
        <v>3499.95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3499.95</v>
      </c>
      <c r="N23" s="98">
        <v>0</v>
      </c>
      <c r="O23" s="98">
        <v>151.65</v>
      </c>
      <c r="P23" s="98">
        <v>0</v>
      </c>
      <c r="Q23" s="98">
        <v>0</v>
      </c>
      <c r="R23" s="98">
        <v>0</v>
      </c>
      <c r="S23" s="99">
        <v>-0.05</v>
      </c>
      <c r="T23" s="98">
        <v>0</v>
      </c>
      <c r="U23" s="98">
        <v>0</v>
      </c>
      <c r="V23" s="98">
        <v>0</v>
      </c>
      <c r="W23" s="99">
        <v>-151.65</v>
      </c>
      <c r="X23" s="98">
        <v>0</v>
      </c>
      <c r="Y23" s="98">
        <v>-0.05</v>
      </c>
      <c r="Z23" s="98">
        <v>3500</v>
      </c>
    </row>
    <row r="24" spans="1:26" ht="13.5" customHeight="1" x14ac:dyDescent="0.15">
      <c r="A24" s="132" t="s">
        <v>52</v>
      </c>
      <c r="B24" s="74" t="s">
        <v>157</v>
      </c>
      <c r="C24" s="74" t="s">
        <v>83</v>
      </c>
      <c r="D24" s="74" t="s">
        <v>124</v>
      </c>
      <c r="E24" s="98">
        <v>5000.1000000000004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5000.1000000000004</v>
      </c>
      <c r="N24" s="98">
        <v>0</v>
      </c>
      <c r="O24" s="98">
        <v>523.55999999999995</v>
      </c>
      <c r="P24" s="98">
        <v>0</v>
      </c>
      <c r="Q24" s="98">
        <v>0</v>
      </c>
      <c r="R24" s="98">
        <v>0</v>
      </c>
      <c r="S24" s="99">
        <v>-0.1</v>
      </c>
      <c r="T24" s="98">
        <v>0</v>
      </c>
      <c r="U24" s="98">
        <v>0</v>
      </c>
      <c r="V24" s="98">
        <v>0</v>
      </c>
      <c r="W24" s="99">
        <v>-523.55999999999995</v>
      </c>
      <c r="X24" s="98">
        <v>0</v>
      </c>
      <c r="Y24" s="98">
        <v>-0.1</v>
      </c>
      <c r="Z24" s="98">
        <v>5000.2</v>
      </c>
    </row>
    <row r="25" spans="1:26" ht="13.5" customHeight="1" x14ac:dyDescent="0.15">
      <c r="A25" s="132" t="s">
        <v>53</v>
      </c>
      <c r="B25" s="74" t="s">
        <v>158</v>
      </c>
      <c r="C25" s="74" t="s">
        <v>112</v>
      </c>
      <c r="D25" s="74" t="s">
        <v>113</v>
      </c>
      <c r="E25" s="98">
        <v>4000.05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4000.05</v>
      </c>
      <c r="N25" s="98">
        <v>0</v>
      </c>
      <c r="O25" s="98">
        <v>349.04</v>
      </c>
      <c r="P25" s="98">
        <v>0</v>
      </c>
      <c r="Q25" s="98">
        <v>0</v>
      </c>
      <c r="R25" s="98">
        <v>0</v>
      </c>
      <c r="S25" s="98">
        <v>0.05</v>
      </c>
      <c r="T25" s="98">
        <v>0</v>
      </c>
      <c r="U25" s="98">
        <v>0</v>
      </c>
      <c r="V25" s="98">
        <v>0</v>
      </c>
      <c r="W25" s="99">
        <v>-349.04</v>
      </c>
      <c r="X25" s="98">
        <v>0</v>
      </c>
      <c r="Y25" s="98">
        <v>0.05</v>
      </c>
      <c r="Z25" s="98">
        <v>4000</v>
      </c>
    </row>
    <row r="26" spans="1:26" ht="13.5" customHeight="1" x14ac:dyDescent="0.15">
      <c r="A26" s="132" t="s">
        <v>54</v>
      </c>
      <c r="B26" s="74" t="s">
        <v>159</v>
      </c>
      <c r="C26" s="74" t="s">
        <v>114</v>
      </c>
      <c r="D26" s="74" t="s">
        <v>101</v>
      </c>
      <c r="E26" s="98">
        <v>2500.0500000000002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2500.0500000000002</v>
      </c>
      <c r="N26" s="98">
        <v>0</v>
      </c>
      <c r="O26" s="98">
        <v>7.67</v>
      </c>
      <c r="P26" s="98">
        <v>0</v>
      </c>
      <c r="Q26" s="98">
        <v>0</v>
      </c>
      <c r="R26" s="98">
        <v>0</v>
      </c>
      <c r="S26" s="98">
        <v>0.05</v>
      </c>
      <c r="T26" s="98">
        <v>0</v>
      </c>
      <c r="U26" s="98">
        <v>0</v>
      </c>
      <c r="V26" s="98">
        <v>0</v>
      </c>
      <c r="W26" s="99">
        <v>-7.67</v>
      </c>
      <c r="X26" s="98">
        <v>0</v>
      </c>
      <c r="Y26" s="98">
        <v>0.05</v>
      </c>
      <c r="Z26" s="98">
        <v>2500</v>
      </c>
    </row>
    <row r="27" spans="1:26" ht="13.5" customHeight="1" x14ac:dyDescent="0.15">
      <c r="A27" s="132" t="s">
        <v>55</v>
      </c>
      <c r="B27" s="74" t="s">
        <v>162</v>
      </c>
      <c r="C27" s="74" t="s">
        <v>89</v>
      </c>
      <c r="D27" s="74" t="s">
        <v>90</v>
      </c>
      <c r="E27" s="98">
        <v>3499.95</v>
      </c>
      <c r="F27" s="98">
        <v>500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3999.95</v>
      </c>
      <c r="N27" s="98">
        <v>0</v>
      </c>
      <c r="O27" s="98">
        <v>349.02</v>
      </c>
      <c r="P27" s="98">
        <v>0</v>
      </c>
      <c r="Q27" s="98">
        <v>0</v>
      </c>
      <c r="R27" s="98">
        <v>0</v>
      </c>
      <c r="S27" s="99">
        <v>-0.05</v>
      </c>
      <c r="T27" s="98">
        <v>0</v>
      </c>
      <c r="U27" s="98">
        <v>0</v>
      </c>
      <c r="V27" s="98">
        <v>0</v>
      </c>
      <c r="W27" s="99">
        <v>-349.02</v>
      </c>
      <c r="X27" s="98">
        <v>845</v>
      </c>
      <c r="Y27" s="98">
        <v>844.95</v>
      </c>
      <c r="Z27" s="98">
        <v>3155</v>
      </c>
    </row>
    <row r="28" spans="1:26" ht="13.5" customHeight="1" x14ac:dyDescent="0.15">
      <c r="A28" s="132" t="s">
        <v>57</v>
      </c>
      <c r="B28" s="74" t="s">
        <v>163</v>
      </c>
      <c r="C28" s="74" t="s">
        <v>115</v>
      </c>
      <c r="D28" s="74" t="s">
        <v>89</v>
      </c>
      <c r="E28" s="98">
        <v>3499.95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3499.95</v>
      </c>
      <c r="N28" s="98">
        <v>0</v>
      </c>
      <c r="O28" s="98">
        <v>151.65</v>
      </c>
      <c r="P28" s="98">
        <v>0</v>
      </c>
      <c r="Q28" s="98">
        <v>0</v>
      </c>
      <c r="R28" s="98">
        <v>0</v>
      </c>
      <c r="S28" s="99">
        <v>-0.05</v>
      </c>
      <c r="T28" s="98">
        <v>0</v>
      </c>
      <c r="U28" s="98">
        <v>0</v>
      </c>
      <c r="V28" s="98">
        <v>0</v>
      </c>
      <c r="W28" s="99">
        <v>-151.65</v>
      </c>
      <c r="X28" s="98">
        <v>0</v>
      </c>
      <c r="Y28" s="98">
        <v>-0.05</v>
      </c>
      <c r="Z28" s="98">
        <v>3500</v>
      </c>
    </row>
    <row r="29" spans="1:26" ht="13.5" customHeight="1" x14ac:dyDescent="0.15">
      <c r="A29" s="132" t="s">
        <v>58</v>
      </c>
      <c r="B29" s="74" t="s">
        <v>165</v>
      </c>
      <c r="C29" s="74" t="s">
        <v>123</v>
      </c>
      <c r="D29" s="74" t="s">
        <v>93</v>
      </c>
      <c r="E29" s="98">
        <v>3466.68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3466.68</v>
      </c>
      <c r="N29" s="98">
        <v>0</v>
      </c>
      <c r="O29" s="98">
        <v>148.03</v>
      </c>
      <c r="P29" s="98">
        <v>0</v>
      </c>
      <c r="Q29" s="98">
        <v>0</v>
      </c>
      <c r="R29" s="98">
        <v>0</v>
      </c>
      <c r="S29" s="98">
        <v>0.08</v>
      </c>
      <c r="T29" s="98">
        <v>0</v>
      </c>
      <c r="U29" s="98">
        <v>0</v>
      </c>
      <c r="V29" s="98">
        <v>0</v>
      </c>
      <c r="W29" s="99">
        <v>-148.03</v>
      </c>
      <c r="X29" s="98">
        <v>0</v>
      </c>
      <c r="Y29" s="98">
        <v>0.08</v>
      </c>
      <c r="Z29" s="98">
        <v>3466.6</v>
      </c>
    </row>
    <row r="30" spans="1:26" ht="13.5" customHeight="1" x14ac:dyDescent="0.15">
      <c r="A30" s="132" t="s">
        <v>60</v>
      </c>
      <c r="B30" s="74" t="s">
        <v>167</v>
      </c>
      <c r="C30" s="74" t="s">
        <v>116</v>
      </c>
      <c r="D30" s="74" t="s">
        <v>117</v>
      </c>
      <c r="E30" s="98">
        <v>15000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15000</v>
      </c>
      <c r="N30" s="98">
        <v>0</v>
      </c>
      <c r="O30" s="98">
        <v>2759.37</v>
      </c>
      <c r="P30" s="98">
        <v>0</v>
      </c>
      <c r="Q30" s="98">
        <v>2400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9">
        <v>-2759.37</v>
      </c>
      <c r="X30" s="98">
        <v>0</v>
      </c>
      <c r="Y30" s="98">
        <v>2400</v>
      </c>
      <c r="Z30" s="98">
        <v>12600</v>
      </c>
    </row>
    <row r="31" spans="1:26" ht="13.5" customHeight="1" x14ac:dyDescent="0.15">
      <c r="A31" s="132" t="s">
        <v>61</v>
      </c>
      <c r="B31" s="74" t="s">
        <v>168</v>
      </c>
      <c r="C31" s="74" t="s">
        <v>118</v>
      </c>
      <c r="D31" s="74" t="s">
        <v>95</v>
      </c>
      <c r="E31" s="98">
        <v>3000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3000</v>
      </c>
      <c r="N31" s="98">
        <v>0</v>
      </c>
      <c r="O31" s="98">
        <v>76.98</v>
      </c>
      <c r="P31" s="98">
        <v>0</v>
      </c>
      <c r="Q31" s="98">
        <v>1000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9">
        <v>-76.98</v>
      </c>
      <c r="X31" s="98">
        <v>0</v>
      </c>
      <c r="Y31" s="98">
        <v>1000</v>
      </c>
      <c r="Z31" s="98">
        <v>2000</v>
      </c>
    </row>
    <row r="32" spans="1:26" ht="13.5" customHeight="1" x14ac:dyDescent="0.15">
      <c r="A32" s="132" t="s">
        <v>68</v>
      </c>
      <c r="B32" s="142" t="s">
        <v>170</v>
      </c>
      <c r="C32" s="142" t="s">
        <v>89</v>
      </c>
      <c r="D32" s="98" t="s">
        <v>90</v>
      </c>
      <c r="E32" s="98">
        <v>3500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3500</v>
      </c>
      <c r="N32" s="98">
        <v>0</v>
      </c>
      <c r="O32" s="98">
        <v>151.66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9">
        <v>-151.66</v>
      </c>
      <c r="X32" s="98">
        <v>0</v>
      </c>
      <c r="Y32" s="98">
        <v>0</v>
      </c>
      <c r="Z32" s="98">
        <v>3500</v>
      </c>
    </row>
    <row r="33" spans="1:26" ht="13.5" customHeight="1" x14ac:dyDescent="0.15">
      <c r="A33" s="132" t="s">
        <v>71</v>
      </c>
      <c r="B33" s="74" t="s">
        <v>171</v>
      </c>
      <c r="C33" s="142" t="s">
        <v>110</v>
      </c>
      <c r="D33" s="98" t="s">
        <v>124</v>
      </c>
      <c r="E33" s="98">
        <v>4999.95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4999.95</v>
      </c>
      <c r="N33" s="98">
        <v>0</v>
      </c>
      <c r="O33" s="98">
        <v>523.53</v>
      </c>
      <c r="P33" s="98">
        <v>0</v>
      </c>
      <c r="Q33" s="98">
        <v>200</v>
      </c>
      <c r="R33" s="98">
        <v>0</v>
      </c>
      <c r="S33" s="98">
        <v>0.15</v>
      </c>
      <c r="T33" s="98">
        <v>0</v>
      </c>
      <c r="U33" s="98">
        <v>0</v>
      </c>
      <c r="V33" s="98">
        <v>0</v>
      </c>
      <c r="W33" s="99">
        <v>-523.53</v>
      </c>
      <c r="X33" s="98">
        <v>0</v>
      </c>
      <c r="Y33" s="98">
        <v>200.15</v>
      </c>
      <c r="Z33" s="98">
        <v>4799.8</v>
      </c>
    </row>
    <row r="34" spans="1:26" ht="13.5" customHeight="1" thickBot="1" x14ac:dyDescent="0.2">
      <c r="A34" s="132" t="s">
        <v>72</v>
      </c>
      <c r="B34" s="74" t="s">
        <v>172</v>
      </c>
      <c r="C34" s="142" t="s">
        <v>106</v>
      </c>
      <c r="D34" s="98" t="s">
        <v>90</v>
      </c>
      <c r="E34" s="98">
        <v>2499.9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2499.9</v>
      </c>
      <c r="N34" s="98">
        <v>0</v>
      </c>
      <c r="O34" s="98">
        <v>7.65</v>
      </c>
      <c r="P34" s="98">
        <v>0</v>
      </c>
      <c r="Q34" s="98">
        <v>0</v>
      </c>
      <c r="R34" s="98">
        <v>0</v>
      </c>
      <c r="S34" s="98">
        <v>0.1</v>
      </c>
      <c r="T34" s="98">
        <v>0</v>
      </c>
      <c r="U34" s="98">
        <v>0</v>
      </c>
      <c r="V34" s="98">
        <v>0</v>
      </c>
      <c r="W34" s="99">
        <v>-7.65</v>
      </c>
      <c r="X34" s="98">
        <v>0</v>
      </c>
      <c r="Y34" s="98">
        <v>0.1</v>
      </c>
      <c r="Z34" s="98">
        <v>2499.8000000000002</v>
      </c>
    </row>
    <row r="35" spans="1:26" ht="13.5" customHeight="1" thickBot="1" x14ac:dyDescent="0.2">
      <c r="A35" s="189" t="s">
        <v>47</v>
      </c>
      <c r="B35" s="189"/>
      <c r="C35" s="189"/>
      <c r="D35" s="189"/>
      <c r="E35" s="100">
        <v>120433.43</v>
      </c>
      <c r="F35" s="100">
        <v>2500</v>
      </c>
      <c r="G35" s="100">
        <v>565.33000000000004</v>
      </c>
      <c r="H35" s="169">
        <f>SUM(H3:H34)</f>
        <v>0</v>
      </c>
      <c r="I35" s="100">
        <v>4232</v>
      </c>
      <c r="J35" s="100">
        <v>2639.74</v>
      </c>
      <c r="K35" s="100">
        <v>881.43</v>
      </c>
      <c r="L35" s="100">
        <v>2285</v>
      </c>
      <c r="M35" s="100">
        <v>133536.93</v>
      </c>
      <c r="N35" s="100">
        <v>-143.37</v>
      </c>
      <c r="O35" s="100">
        <v>11262.28</v>
      </c>
      <c r="P35" s="100">
        <v>282.67</v>
      </c>
      <c r="Q35" s="100">
        <v>12135</v>
      </c>
      <c r="R35" s="169">
        <f>SUM(R3:R34)</f>
        <v>0</v>
      </c>
      <c r="S35" s="100">
        <v>-1.01</v>
      </c>
      <c r="T35" s="100">
        <v>1554.65</v>
      </c>
      <c r="U35" s="100">
        <v>847.99</v>
      </c>
      <c r="V35" s="169">
        <f>SUM(V3:V34)</f>
        <v>0</v>
      </c>
      <c r="W35" s="100">
        <v>-11262.28</v>
      </c>
      <c r="X35" s="100">
        <v>2781</v>
      </c>
      <c r="Y35" s="100">
        <v>17456.93</v>
      </c>
      <c r="Z35" s="100">
        <v>116080</v>
      </c>
    </row>
    <row r="36" spans="1:26" x14ac:dyDescent="0.15">
      <c r="L36" s="80"/>
      <c r="M36" s="80">
        <f>SUM(E35:L35)</f>
        <v>133536.93</v>
      </c>
      <c r="N36" s="80"/>
      <c r="O36" s="80"/>
      <c r="P36" s="80"/>
      <c r="Q36" s="80"/>
      <c r="R36" s="80"/>
      <c r="W36" s="80"/>
      <c r="X36" s="80"/>
      <c r="Y36" s="80">
        <f>SUM(N35:X35)</f>
        <v>17456.930000000008</v>
      </c>
    </row>
    <row r="37" spans="1:26" x14ac:dyDescent="0.15">
      <c r="L37" s="80"/>
      <c r="M37" s="80"/>
      <c r="N37" s="80"/>
      <c r="O37" s="80"/>
      <c r="P37" s="80"/>
      <c r="Q37" s="80"/>
      <c r="R37" s="80"/>
      <c r="W37" s="80"/>
      <c r="X37" s="80"/>
      <c r="Y37" s="80"/>
    </row>
    <row r="38" spans="1:26" ht="26.25" customHeight="1" thickBot="1" x14ac:dyDescent="0.2">
      <c r="A38" s="188" t="s">
        <v>208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 t="s">
        <v>208</v>
      </c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</row>
    <row r="39" spans="1:26" ht="24.75" customHeight="1" thickBot="1" x14ac:dyDescent="0.2">
      <c r="A39" s="93" t="s">
        <v>0</v>
      </c>
      <c r="B39" s="94" t="s">
        <v>1</v>
      </c>
      <c r="C39" s="94" t="s">
        <v>79</v>
      </c>
      <c r="D39" s="94" t="s">
        <v>80</v>
      </c>
      <c r="E39" s="94" t="s">
        <v>2</v>
      </c>
      <c r="F39" s="94" t="s">
        <v>56</v>
      </c>
      <c r="G39" s="94" t="s">
        <v>3</v>
      </c>
      <c r="H39" s="94" t="s">
        <v>66</v>
      </c>
      <c r="I39" s="94" t="s">
        <v>4</v>
      </c>
      <c r="J39" s="94" t="s">
        <v>5</v>
      </c>
      <c r="K39" s="94" t="s">
        <v>70</v>
      </c>
      <c r="L39" s="94" t="s">
        <v>6</v>
      </c>
      <c r="M39" s="95" t="s">
        <v>7</v>
      </c>
      <c r="N39" s="94" t="s">
        <v>8</v>
      </c>
      <c r="O39" s="94" t="s">
        <v>9</v>
      </c>
      <c r="P39" s="94" t="s">
        <v>10</v>
      </c>
      <c r="Q39" s="94" t="s">
        <v>11</v>
      </c>
      <c r="R39" s="94" t="s">
        <v>67</v>
      </c>
      <c r="S39" s="94" t="s">
        <v>180</v>
      </c>
      <c r="T39" s="94" t="s">
        <v>13</v>
      </c>
      <c r="U39" s="94" t="s">
        <v>14</v>
      </c>
      <c r="V39" s="94" t="s">
        <v>50</v>
      </c>
      <c r="W39" s="94" t="s">
        <v>17</v>
      </c>
      <c r="X39" s="94" t="s">
        <v>63</v>
      </c>
      <c r="Y39" s="95" t="s">
        <v>18</v>
      </c>
      <c r="Z39" s="96" t="s">
        <v>19</v>
      </c>
    </row>
    <row r="40" spans="1:26" ht="13.5" customHeight="1" x14ac:dyDescent="0.15">
      <c r="A40" s="132" t="s">
        <v>20</v>
      </c>
      <c r="B40" s="113" t="s">
        <v>126</v>
      </c>
      <c r="C40" s="113" t="s">
        <v>81</v>
      </c>
      <c r="D40" s="74" t="s">
        <v>82</v>
      </c>
      <c r="E40" s="98">
        <v>4767.1499999999996</v>
      </c>
      <c r="F40" s="98">
        <v>0</v>
      </c>
      <c r="G40" s="98">
        <v>95.34</v>
      </c>
      <c r="H40" s="98">
        <v>0</v>
      </c>
      <c r="I40" s="98">
        <v>529</v>
      </c>
      <c r="J40" s="98">
        <v>424.51</v>
      </c>
      <c r="K40" s="98">
        <v>0</v>
      </c>
      <c r="L40" s="98">
        <v>0</v>
      </c>
      <c r="M40" s="98">
        <v>5816</v>
      </c>
      <c r="N40" s="98">
        <v>0</v>
      </c>
      <c r="O40" s="98">
        <v>481.81</v>
      </c>
      <c r="P40" s="98">
        <v>47.67</v>
      </c>
      <c r="Q40" s="98">
        <v>1540</v>
      </c>
      <c r="R40" s="98">
        <v>0</v>
      </c>
      <c r="S40" s="98">
        <v>0.15</v>
      </c>
      <c r="T40" s="98">
        <v>262.19</v>
      </c>
      <c r="U40" s="98">
        <v>143.01</v>
      </c>
      <c r="V40" s="98">
        <v>63.56</v>
      </c>
      <c r="W40" s="98">
        <v>0</v>
      </c>
      <c r="X40" s="98">
        <v>0</v>
      </c>
      <c r="Y40" s="75">
        <f t="shared" ref="Y40:Y71" si="0">SUM(N40:X40)</f>
        <v>2538.39</v>
      </c>
      <c r="Z40" s="98">
        <v>3759.4</v>
      </c>
    </row>
    <row r="41" spans="1:26" ht="13.5" customHeight="1" x14ac:dyDescent="0.15">
      <c r="A41" s="132" t="s">
        <v>21</v>
      </c>
      <c r="B41" s="113" t="s">
        <v>127</v>
      </c>
      <c r="C41" s="113" t="s">
        <v>83</v>
      </c>
      <c r="D41" s="74" t="s">
        <v>82</v>
      </c>
      <c r="E41" s="98">
        <v>4407.1499999999996</v>
      </c>
      <c r="F41" s="98">
        <v>0</v>
      </c>
      <c r="G41" s="98">
        <v>88.14</v>
      </c>
      <c r="H41" s="98">
        <v>0</v>
      </c>
      <c r="I41" s="98">
        <v>529</v>
      </c>
      <c r="J41" s="98">
        <v>379.09</v>
      </c>
      <c r="K41" s="98">
        <v>881.43</v>
      </c>
      <c r="L41" s="98">
        <v>0</v>
      </c>
      <c r="M41" s="98">
        <v>6284.81</v>
      </c>
      <c r="N41" s="98">
        <v>0</v>
      </c>
      <c r="O41" s="98">
        <v>417.3</v>
      </c>
      <c r="P41" s="98">
        <v>44.07</v>
      </c>
      <c r="Q41" s="98">
        <v>850</v>
      </c>
      <c r="R41" s="98">
        <v>0</v>
      </c>
      <c r="S41" s="99">
        <v>-0.05</v>
      </c>
      <c r="T41" s="98">
        <v>242.39</v>
      </c>
      <c r="U41" s="98">
        <v>132.21</v>
      </c>
      <c r="V41" s="98">
        <v>58.76</v>
      </c>
      <c r="W41" s="98">
        <v>0</v>
      </c>
      <c r="X41" s="98">
        <v>1600</v>
      </c>
      <c r="Y41" s="75">
        <f t="shared" si="0"/>
        <v>3344.6800000000003</v>
      </c>
      <c r="Z41" s="98">
        <v>3357.4</v>
      </c>
    </row>
    <row r="42" spans="1:26" ht="13.5" customHeight="1" x14ac:dyDescent="0.15">
      <c r="A42" s="132" t="s">
        <v>22</v>
      </c>
      <c r="B42" s="113" t="s">
        <v>128</v>
      </c>
      <c r="C42" s="113" t="s">
        <v>84</v>
      </c>
      <c r="D42" s="74" t="s">
        <v>82</v>
      </c>
      <c r="E42" s="98">
        <v>3047.7</v>
      </c>
      <c r="F42" s="98">
        <v>0</v>
      </c>
      <c r="G42" s="98">
        <v>60.95</v>
      </c>
      <c r="H42" s="98">
        <v>0</v>
      </c>
      <c r="I42" s="98">
        <v>529</v>
      </c>
      <c r="J42" s="98">
        <v>288.26</v>
      </c>
      <c r="K42" s="98">
        <v>0</v>
      </c>
      <c r="L42" s="98">
        <v>0</v>
      </c>
      <c r="M42" s="98">
        <v>3925.91</v>
      </c>
      <c r="N42" s="98">
        <v>0</v>
      </c>
      <c r="O42" s="98">
        <v>82.17</v>
      </c>
      <c r="P42" s="98">
        <v>30.48</v>
      </c>
      <c r="Q42" s="98">
        <v>1255</v>
      </c>
      <c r="R42" s="98">
        <v>0</v>
      </c>
      <c r="S42" s="98">
        <v>0.1</v>
      </c>
      <c r="T42" s="98">
        <v>167.62</v>
      </c>
      <c r="U42" s="98">
        <v>91.43</v>
      </c>
      <c r="V42" s="98">
        <v>40.64</v>
      </c>
      <c r="W42" s="98">
        <v>0</v>
      </c>
      <c r="X42" s="98">
        <v>0</v>
      </c>
      <c r="Y42" s="75">
        <f t="shared" si="0"/>
        <v>1667.44</v>
      </c>
      <c r="Z42" s="98">
        <v>2340.6</v>
      </c>
    </row>
    <row r="43" spans="1:26" ht="13.5" customHeight="1" x14ac:dyDescent="0.15">
      <c r="A43" s="132" t="s">
        <v>65</v>
      </c>
      <c r="B43" s="141" t="s">
        <v>169</v>
      </c>
      <c r="C43" s="141" t="s">
        <v>111</v>
      </c>
      <c r="D43" s="142" t="s">
        <v>86</v>
      </c>
      <c r="E43" s="98">
        <v>4048.95</v>
      </c>
      <c r="F43" s="98">
        <v>0</v>
      </c>
      <c r="G43" s="98">
        <v>80.98</v>
      </c>
      <c r="H43" s="98">
        <v>0</v>
      </c>
      <c r="I43" s="98">
        <v>529</v>
      </c>
      <c r="J43" s="98">
        <v>576.52</v>
      </c>
      <c r="K43" s="98">
        <v>0</v>
      </c>
      <c r="L43" s="98">
        <v>0</v>
      </c>
      <c r="M43" s="98">
        <v>5235.45</v>
      </c>
      <c r="N43" s="98">
        <v>0</v>
      </c>
      <c r="O43" s="98">
        <v>0</v>
      </c>
      <c r="P43" s="98">
        <v>40.49</v>
      </c>
      <c r="Q43" s="98">
        <v>0</v>
      </c>
      <c r="R43" s="98">
        <v>0</v>
      </c>
      <c r="S43" s="98">
        <v>0</v>
      </c>
      <c r="T43" s="98">
        <v>222.69</v>
      </c>
      <c r="U43" s="98">
        <v>121.47</v>
      </c>
      <c r="V43" s="98">
        <v>53.99</v>
      </c>
      <c r="W43" s="98">
        <v>0</v>
      </c>
      <c r="X43" s="98">
        <v>0</v>
      </c>
      <c r="Y43" s="75">
        <f t="shared" si="0"/>
        <v>438.64</v>
      </c>
      <c r="Z43" s="98">
        <v>4796.8</v>
      </c>
    </row>
    <row r="44" spans="1:26" ht="13.5" customHeight="1" x14ac:dyDescent="0.15">
      <c r="A44" s="132" t="s">
        <v>23</v>
      </c>
      <c r="B44" s="113" t="s">
        <v>129</v>
      </c>
      <c r="C44" s="113" t="s">
        <v>85</v>
      </c>
      <c r="D44" s="74" t="s">
        <v>86</v>
      </c>
      <c r="E44" s="98">
        <v>3173.4</v>
      </c>
      <c r="F44" s="98">
        <v>0</v>
      </c>
      <c r="G44" s="98">
        <v>63.47</v>
      </c>
      <c r="H44" s="98">
        <v>0</v>
      </c>
      <c r="I44" s="98">
        <v>529</v>
      </c>
      <c r="J44" s="98">
        <v>288.26</v>
      </c>
      <c r="K44" s="98">
        <v>0</v>
      </c>
      <c r="L44" s="98">
        <v>0</v>
      </c>
      <c r="M44" s="98">
        <v>4054.13</v>
      </c>
      <c r="N44" s="98">
        <v>0</v>
      </c>
      <c r="O44" s="98">
        <v>116.12</v>
      </c>
      <c r="P44" s="98">
        <v>31.73</v>
      </c>
      <c r="Q44" s="98">
        <v>0</v>
      </c>
      <c r="R44" s="98">
        <v>0</v>
      </c>
      <c r="S44" s="98">
        <v>0</v>
      </c>
      <c r="T44" s="98">
        <v>174.54</v>
      </c>
      <c r="U44" s="98">
        <v>95.2</v>
      </c>
      <c r="V44" s="98">
        <v>42.31</v>
      </c>
      <c r="W44" s="98">
        <v>0</v>
      </c>
      <c r="X44" s="98">
        <v>0</v>
      </c>
      <c r="Y44" s="75">
        <f t="shared" si="0"/>
        <v>459.9</v>
      </c>
      <c r="Z44" s="98">
        <v>3710.2</v>
      </c>
    </row>
    <row r="45" spans="1:26" ht="13.5" customHeight="1" x14ac:dyDescent="0.15">
      <c r="A45" s="132" t="s">
        <v>24</v>
      </c>
      <c r="B45" s="113" t="s">
        <v>130</v>
      </c>
      <c r="C45" s="113" t="s">
        <v>87</v>
      </c>
      <c r="D45" s="74" t="s">
        <v>86</v>
      </c>
      <c r="E45" s="98">
        <v>3589.5</v>
      </c>
      <c r="F45" s="98">
        <v>0</v>
      </c>
      <c r="G45" s="98">
        <v>71.790000000000006</v>
      </c>
      <c r="H45" s="98">
        <v>0</v>
      </c>
      <c r="I45" s="98">
        <v>529</v>
      </c>
      <c r="J45" s="98">
        <v>288.26</v>
      </c>
      <c r="K45" s="98">
        <v>0</v>
      </c>
      <c r="L45" s="98">
        <v>0</v>
      </c>
      <c r="M45" s="98">
        <v>4478.55</v>
      </c>
      <c r="N45" s="98">
        <v>0</v>
      </c>
      <c r="O45" s="98">
        <v>179.12</v>
      </c>
      <c r="P45" s="98">
        <v>35.9</v>
      </c>
      <c r="Q45" s="98">
        <v>1210</v>
      </c>
      <c r="R45" s="98">
        <v>0</v>
      </c>
      <c r="S45" s="99">
        <v>-0.1</v>
      </c>
      <c r="T45" s="98">
        <v>197.42</v>
      </c>
      <c r="U45" s="98">
        <v>107.69</v>
      </c>
      <c r="V45" s="98">
        <v>47.86</v>
      </c>
      <c r="W45" s="98">
        <v>0</v>
      </c>
      <c r="X45" s="98">
        <v>606</v>
      </c>
      <c r="Y45" s="75">
        <f t="shared" si="0"/>
        <v>2383.8900000000003</v>
      </c>
      <c r="Z45" s="98">
        <v>2273.8000000000002</v>
      </c>
    </row>
    <row r="46" spans="1:26" ht="13.5" customHeight="1" x14ac:dyDescent="0.15">
      <c r="A46" s="132" t="s">
        <v>25</v>
      </c>
      <c r="B46" s="113" t="s">
        <v>131</v>
      </c>
      <c r="C46" s="113" t="s">
        <v>87</v>
      </c>
      <c r="D46" s="74" t="s">
        <v>86</v>
      </c>
      <c r="E46" s="98">
        <v>3070.8</v>
      </c>
      <c r="F46" s="98">
        <v>0</v>
      </c>
      <c r="G46" s="98">
        <v>61.42</v>
      </c>
      <c r="H46" s="98">
        <v>0</v>
      </c>
      <c r="I46" s="98">
        <v>529</v>
      </c>
      <c r="J46" s="98">
        <v>197.42</v>
      </c>
      <c r="K46" s="98">
        <v>0</v>
      </c>
      <c r="L46" s="98">
        <v>0</v>
      </c>
      <c r="M46" s="98">
        <v>3858.64</v>
      </c>
      <c r="N46" s="98">
        <v>0</v>
      </c>
      <c r="O46" s="98">
        <v>84.69</v>
      </c>
      <c r="P46" s="98">
        <v>30.71</v>
      </c>
      <c r="Q46" s="98">
        <v>960</v>
      </c>
      <c r="R46" s="98">
        <v>0</v>
      </c>
      <c r="S46" s="98">
        <v>0</v>
      </c>
      <c r="T46" s="98">
        <v>168.89</v>
      </c>
      <c r="U46" s="98">
        <v>92.12</v>
      </c>
      <c r="V46" s="98">
        <v>40.94</v>
      </c>
      <c r="W46" s="98">
        <v>0</v>
      </c>
      <c r="X46" s="98">
        <v>0</v>
      </c>
      <c r="Y46" s="75">
        <f t="shared" si="0"/>
        <v>1377.35</v>
      </c>
      <c r="Z46" s="98">
        <v>2565.8000000000002</v>
      </c>
    </row>
    <row r="47" spans="1:26" ht="13.5" customHeight="1" x14ac:dyDescent="0.15">
      <c r="A47" s="132" t="s">
        <v>26</v>
      </c>
      <c r="B47" s="113" t="s">
        <v>132</v>
      </c>
      <c r="C47" s="113" t="s">
        <v>120</v>
      </c>
      <c r="D47" s="74" t="s">
        <v>88</v>
      </c>
      <c r="E47" s="98">
        <v>2161.9499999999998</v>
      </c>
      <c r="F47" s="98">
        <v>0</v>
      </c>
      <c r="G47" s="98">
        <v>43.24</v>
      </c>
      <c r="H47" s="98">
        <v>0</v>
      </c>
      <c r="I47" s="98">
        <v>529</v>
      </c>
      <c r="J47" s="98">
        <v>197.42</v>
      </c>
      <c r="K47" s="98">
        <v>0</v>
      </c>
      <c r="L47" s="98">
        <v>0</v>
      </c>
      <c r="M47" s="98">
        <v>2931.61</v>
      </c>
      <c r="N47" s="99">
        <v>-57.53</v>
      </c>
      <c r="O47" s="98">
        <v>0</v>
      </c>
      <c r="P47" s="98">
        <v>21.62</v>
      </c>
      <c r="Q47" s="98">
        <v>0</v>
      </c>
      <c r="R47" s="98">
        <v>0</v>
      </c>
      <c r="S47" s="98">
        <v>0.08</v>
      </c>
      <c r="T47" s="98">
        <v>118.91</v>
      </c>
      <c r="U47" s="98">
        <v>64.86</v>
      </c>
      <c r="V47" s="98">
        <v>28.83</v>
      </c>
      <c r="W47" s="98">
        <v>0</v>
      </c>
      <c r="X47" s="98">
        <v>0</v>
      </c>
      <c r="Y47" s="75">
        <f t="shared" si="0"/>
        <v>176.76999999999998</v>
      </c>
      <c r="Z47" s="98">
        <v>2697.4</v>
      </c>
    </row>
    <row r="48" spans="1:26" ht="13.5" customHeight="1" x14ac:dyDescent="0.15">
      <c r="A48" s="132" t="s">
        <v>27</v>
      </c>
      <c r="B48" s="113" t="s">
        <v>133</v>
      </c>
      <c r="C48" s="113" t="s">
        <v>89</v>
      </c>
      <c r="D48" s="74" t="s">
        <v>90</v>
      </c>
      <c r="E48" s="98">
        <v>3499.95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3499.95</v>
      </c>
      <c r="N48" s="98">
        <v>0</v>
      </c>
      <c r="O48" s="98">
        <v>151.65</v>
      </c>
      <c r="P48" s="98">
        <v>0</v>
      </c>
      <c r="Q48" s="98">
        <v>0</v>
      </c>
      <c r="R48" s="98">
        <v>0</v>
      </c>
      <c r="S48" s="99">
        <v>-0.05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75">
        <f t="shared" si="0"/>
        <v>151.6</v>
      </c>
      <c r="Z48" s="98">
        <v>3500</v>
      </c>
    </row>
    <row r="49" spans="1:26" ht="13.5" customHeight="1" x14ac:dyDescent="0.15">
      <c r="A49" s="132" t="s">
        <v>28</v>
      </c>
      <c r="B49" s="74" t="s">
        <v>134</v>
      </c>
      <c r="C49" s="74" t="s">
        <v>91</v>
      </c>
      <c r="D49" s="74" t="s">
        <v>86</v>
      </c>
      <c r="E49" s="98">
        <v>3500.1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3500.1</v>
      </c>
      <c r="N49" s="98">
        <v>0</v>
      </c>
      <c r="O49" s="98">
        <v>151.66999999999999</v>
      </c>
      <c r="P49" s="98">
        <v>0</v>
      </c>
      <c r="Q49" s="98">
        <v>0</v>
      </c>
      <c r="R49" s="98">
        <v>0</v>
      </c>
      <c r="S49" s="98">
        <v>0.1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75">
        <f t="shared" si="0"/>
        <v>151.76999999999998</v>
      </c>
      <c r="Z49" s="98">
        <v>3500</v>
      </c>
    </row>
    <row r="50" spans="1:26" ht="13.5" customHeight="1" x14ac:dyDescent="0.15">
      <c r="A50" s="132" t="s">
        <v>29</v>
      </c>
      <c r="B50" s="74" t="s">
        <v>135</v>
      </c>
      <c r="C50" s="74" t="s">
        <v>92</v>
      </c>
      <c r="D50" s="74" t="s">
        <v>93</v>
      </c>
      <c r="E50" s="98">
        <v>2500.0500000000002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2500.0500000000002</v>
      </c>
      <c r="N50" s="98">
        <v>0</v>
      </c>
      <c r="O50" s="98">
        <v>7.67</v>
      </c>
      <c r="P50" s="98">
        <v>0</v>
      </c>
      <c r="Q50" s="98">
        <v>0</v>
      </c>
      <c r="R50" s="98">
        <v>0</v>
      </c>
      <c r="S50" s="99">
        <v>-0.15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75">
        <f t="shared" si="0"/>
        <v>7.52</v>
      </c>
      <c r="Z50" s="98">
        <v>2500.1999999999998</v>
      </c>
    </row>
    <row r="51" spans="1:26" ht="13.5" customHeight="1" x14ac:dyDescent="0.15">
      <c r="A51" s="132" t="s">
        <v>34</v>
      </c>
      <c r="B51" s="74" t="s">
        <v>140</v>
      </c>
      <c r="C51" s="74" t="s">
        <v>100</v>
      </c>
      <c r="D51" s="74" t="s">
        <v>88</v>
      </c>
      <c r="E51" s="98">
        <v>2499.9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2499.9</v>
      </c>
      <c r="N51" s="98">
        <v>0</v>
      </c>
      <c r="O51" s="98">
        <v>7.65</v>
      </c>
      <c r="P51" s="98">
        <v>0</v>
      </c>
      <c r="Q51" s="98">
        <v>450</v>
      </c>
      <c r="R51" s="98">
        <v>0</v>
      </c>
      <c r="S51" s="98">
        <v>0.1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75">
        <f t="shared" si="0"/>
        <v>457.75</v>
      </c>
      <c r="Z51" s="98">
        <v>2049.8000000000002</v>
      </c>
    </row>
    <row r="52" spans="1:26" ht="13.5" customHeight="1" x14ac:dyDescent="0.15">
      <c r="A52" s="132" t="s">
        <v>36</v>
      </c>
      <c r="B52" s="74" t="s">
        <v>142</v>
      </c>
      <c r="C52" s="74" t="s">
        <v>102</v>
      </c>
      <c r="D52" s="74" t="s">
        <v>103</v>
      </c>
      <c r="E52" s="98">
        <v>4000.05</v>
      </c>
      <c r="F52" s="98">
        <v>500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4500.05</v>
      </c>
      <c r="N52" s="98">
        <v>0</v>
      </c>
      <c r="O52" s="98">
        <v>349.04</v>
      </c>
      <c r="P52" s="98">
        <v>0</v>
      </c>
      <c r="Q52" s="98">
        <v>0</v>
      </c>
      <c r="R52" s="98">
        <v>0</v>
      </c>
      <c r="S52" s="99">
        <v>-0.15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75">
        <f t="shared" si="0"/>
        <v>348.89000000000004</v>
      </c>
      <c r="Z52" s="98">
        <v>4500.2</v>
      </c>
    </row>
    <row r="53" spans="1:26" ht="13.5" customHeight="1" x14ac:dyDescent="0.15">
      <c r="A53" s="132" t="s">
        <v>37</v>
      </c>
      <c r="B53" s="74" t="s">
        <v>143</v>
      </c>
      <c r="C53" s="74" t="s">
        <v>121</v>
      </c>
      <c r="D53" s="74" t="s">
        <v>86</v>
      </c>
      <c r="E53" s="98">
        <v>4000.05</v>
      </c>
      <c r="F53" s="98">
        <v>500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4500.05</v>
      </c>
      <c r="N53" s="98">
        <v>0</v>
      </c>
      <c r="O53" s="98">
        <v>349.04</v>
      </c>
      <c r="P53" s="98">
        <v>0</v>
      </c>
      <c r="Q53" s="98">
        <v>0</v>
      </c>
      <c r="R53" s="98">
        <v>266.66000000000003</v>
      </c>
      <c r="S53" s="98">
        <v>0.05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75">
        <f t="shared" si="0"/>
        <v>615.75</v>
      </c>
      <c r="Z53" s="98">
        <v>4233.3999999999996</v>
      </c>
    </row>
    <row r="54" spans="1:26" ht="13.5" customHeight="1" x14ac:dyDescent="0.15">
      <c r="A54" s="132" t="s">
        <v>39</v>
      </c>
      <c r="B54" s="74" t="s">
        <v>145</v>
      </c>
      <c r="C54" s="74" t="s">
        <v>122</v>
      </c>
      <c r="D54" s="74" t="s">
        <v>104</v>
      </c>
      <c r="E54" s="98">
        <v>3000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3000</v>
      </c>
      <c r="N54" s="98">
        <v>0</v>
      </c>
      <c r="O54" s="98">
        <v>76.98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75">
        <f t="shared" si="0"/>
        <v>76.98</v>
      </c>
      <c r="Z54" s="98">
        <v>3000</v>
      </c>
    </row>
    <row r="55" spans="1:26" ht="13.5" customHeight="1" x14ac:dyDescent="0.15">
      <c r="A55" s="132" t="s">
        <v>40</v>
      </c>
      <c r="B55" s="74" t="s">
        <v>146</v>
      </c>
      <c r="C55" s="74" t="s">
        <v>105</v>
      </c>
      <c r="D55" s="74" t="s">
        <v>86</v>
      </c>
      <c r="E55" s="98">
        <v>4500</v>
      </c>
      <c r="F55" s="98">
        <v>500</v>
      </c>
      <c r="G55" s="98">
        <v>0</v>
      </c>
      <c r="H55" s="98">
        <v>300</v>
      </c>
      <c r="I55" s="98">
        <v>0</v>
      </c>
      <c r="J55" s="98">
        <v>0</v>
      </c>
      <c r="K55" s="98">
        <v>0</v>
      </c>
      <c r="L55" s="98">
        <v>0</v>
      </c>
      <c r="M55" s="98">
        <v>5300</v>
      </c>
      <c r="N55" s="98">
        <v>0</v>
      </c>
      <c r="O55" s="98">
        <v>433.94</v>
      </c>
      <c r="P55" s="98">
        <v>0</v>
      </c>
      <c r="Q55" s="98">
        <v>2270</v>
      </c>
      <c r="R55" s="98">
        <v>0</v>
      </c>
      <c r="S55" s="98">
        <v>0.2</v>
      </c>
      <c r="T55" s="98">
        <v>0</v>
      </c>
      <c r="U55" s="98">
        <v>0</v>
      </c>
      <c r="V55" s="98">
        <v>0</v>
      </c>
      <c r="W55" s="98">
        <v>0</v>
      </c>
      <c r="X55" s="98">
        <v>336</v>
      </c>
      <c r="Y55" s="75">
        <f t="shared" si="0"/>
        <v>3040.14</v>
      </c>
      <c r="Z55" s="98">
        <v>2693.8</v>
      </c>
    </row>
    <row r="56" spans="1:26" ht="13.5" customHeight="1" x14ac:dyDescent="0.15">
      <c r="A56" s="132" t="s">
        <v>41</v>
      </c>
      <c r="B56" s="74" t="s">
        <v>147</v>
      </c>
      <c r="C56" s="74" t="s">
        <v>106</v>
      </c>
      <c r="D56" s="74" t="s">
        <v>106</v>
      </c>
      <c r="E56" s="98">
        <v>2000.1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2000.1</v>
      </c>
      <c r="N56" s="99">
        <v>-71.680000000000007</v>
      </c>
      <c r="O56" s="98">
        <v>0</v>
      </c>
      <c r="P56" s="98">
        <v>0</v>
      </c>
      <c r="Q56" s="98">
        <v>0</v>
      </c>
      <c r="R56" s="98">
        <v>0</v>
      </c>
      <c r="S56" s="99">
        <v>-0.02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75">
        <f t="shared" si="0"/>
        <v>-71.7</v>
      </c>
      <c r="Z56" s="98">
        <v>2071.8000000000002</v>
      </c>
    </row>
    <row r="57" spans="1:26" ht="13.5" customHeight="1" x14ac:dyDescent="0.15">
      <c r="A57" s="132" t="s">
        <v>42</v>
      </c>
      <c r="B57" s="74" t="s">
        <v>148</v>
      </c>
      <c r="C57" s="74" t="s">
        <v>123</v>
      </c>
      <c r="D57" s="74" t="s">
        <v>93</v>
      </c>
      <c r="E57" s="98">
        <v>4000.05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4000.05</v>
      </c>
      <c r="N57" s="98">
        <v>0</v>
      </c>
      <c r="O57" s="98">
        <v>349.04</v>
      </c>
      <c r="P57" s="98">
        <v>0</v>
      </c>
      <c r="Q57" s="98">
        <v>0</v>
      </c>
      <c r="R57" s="98">
        <v>0</v>
      </c>
      <c r="S57" s="98">
        <v>0.05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75">
        <f t="shared" si="0"/>
        <v>349.09000000000003</v>
      </c>
      <c r="Z57" s="98">
        <v>4000</v>
      </c>
    </row>
    <row r="58" spans="1:26" ht="13.5" customHeight="1" x14ac:dyDescent="0.15">
      <c r="A58" s="132" t="s">
        <v>43</v>
      </c>
      <c r="B58" s="74" t="s">
        <v>149</v>
      </c>
      <c r="C58" s="74" t="s">
        <v>107</v>
      </c>
      <c r="D58" s="74" t="s">
        <v>108</v>
      </c>
      <c r="E58" s="98">
        <v>2500.0500000000002</v>
      </c>
      <c r="F58" s="98">
        <v>500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3000.05</v>
      </c>
      <c r="N58" s="98">
        <v>0</v>
      </c>
      <c r="O58" s="98">
        <v>7.67</v>
      </c>
      <c r="P58" s="98">
        <v>0</v>
      </c>
      <c r="Q58" s="98">
        <v>0</v>
      </c>
      <c r="R58" s="98">
        <v>0</v>
      </c>
      <c r="S58" s="98">
        <v>0.05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75">
        <f t="shared" si="0"/>
        <v>7.72</v>
      </c>
      <c r="Z58" s="98">
        <v>3000</v>
      </c>
    </row>
    <row r="59" spans="1:26" ht="13.5" customHeight="1" x14ac:dyDescent="0.15">
      <c r="A59" s="132" t="s">
        <v>44</v>
      </c>
      <c r="B59" s="74" t="s">
        <v>150</v>
      </c>
      <c r="C59" s="74" t="s">
        <v>109</v>
      </c>
      <c r="D59" s="74" t="s">
        <v>90</v>
      </c>
      <c r="E59" s="98">
        <v>1999.95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1999.95</v>
      </c>
      <c r="N59" s="99">
        <v>-71.69</v>
      </c>
      <c r="O59" s="98">
        <v>0</v>
      </c>
      <c r="P59" s="98">
        <v>0</v>
      </c>
      <c r="Q59" s="98">
        <v>0</v>
      </c>
      <c r="R59" s="98">
        <v>0</v>
      </c>
      <c r="S59" s="99">
        <v>-0.16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75">
        <f t="shared" si="0"/>
        <v>-71.849999999999994</v>
      </c>
      <c r="Z59" s="98">
        <v>2071.8000000000002</v>
      </c>
    </row>
    <row r="60" spans="1:26" ht="13.5" customHeight="1" x14ac:dyDescent="0.15">
      <c r="A60" s="132" t="s">
        <v>46</v>
      </c>
      <c r="B60" s="74" t="s">
        <v>152</v>
      </c>
      <c r="C60" s="74" t="s">
        <v>111</v>
      </c>
      <c r="D60" s="74" t="s">
        <v>86</v>
      </c>
      <c r="E60" s="98">
        <v>3499.95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3499.95</v>
      </c>
      <c r="N60" s="98">
        <v>0</v>
      </c>
      <c r="O60" s="98">
        <v>151.65</v>
      </c>
      <c r="P60" s="98">
        <v>0</v>
      </c>
      <c r="Q60" s="98">
        <v>0</v>
      </c>
      <c r="R60" s="98">
        <v>233.33</v>
      </c>
      <c r="S60" s="99">
        <v>-0.05</v>
      </c>
      <c r="T60" s="98">
        <v>0</v>
      </c>
      <c r="U60" s="98">
        <v>0</v>
      </c>
      <c r="V60" s="98">
        <v>0</v>
      </c>
      <c r="W60" s="98">
        <v>0</v>
      </c>
      <c r="X60" s="98">
        <v>0</v>
      </c>
      <c r="Y60" s="75">
        <f t="shared" si="0"/>
        <v>384.93</v>
      </c>
      <c r="Z60" s="98">
        <v>3266.6</v>
      </c>
    </row>
    <row r="61" spans="1:26" ht="13.5" customHeight="1" x14ac:dyDescent="0.15">
      <c r="A61" s="132" t="s">
        <v>52</v>
      </c>
      <c r="B61" s="74" t="s">
        <v>157</v>
      </c>
      <c r="C61" s="74" t="s">
        <v>83</v>
      </c>
      <c r="D61" s="74" t="s">
        <v>124</v>
      </c>
      <c r="E61" s="98">
        <v>5000.1000000000004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5000.1000000000004</v>
      </c>
      <c r="N61" s="98">
        <v>0</v>
      </c>
      <c r="O61" s="98">
        <v>523.55999999999995</v>
      </c>
      <c r="P61" s="98">
        <v>0</v>
      </c>
      <c r="Q61" s="98">
        <v>0</v>
      </c>
      <c r="R61" s="98">
        <v>0</v>
      </c>
      <c r="S61" s="98">
        <v>0.1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75">
        <f t="shared" si="0"/>
        <v>523.66</v>
      </c>
      <c r="Z61" s="98">
        <v>5000</v>
      </c>
    </row>
    <row r="62" spans="1:26" ht="13.5" customHeight="1" x14ac:dyDescent="0.15">
      <c r="A62" s="132" t="s">
        <v>53</v>
      </c>
      <c r="B62" s="74" t="s">
        <v>158</v>
      </c>
      <c r="C62" s="74" t="s">
        <v>112</v>
      </c>
      <c r="D62" s="74" t="s">
        <v>113</v>
      </c>
      <c r="E62" s="98">
        <v>4000.05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4000.05</v>
      </c>
      <c r="N62" s="98">
        <v>0</v>
      </c>
      <c r="O62" s="98">
        <v>349.04</v>
      </c>
      <c r="P62" s="98">
        <v>0</v>
      </c>
      <c r="Q62" s="98">
        <v>0</v>
      </c>
      <c r="R62" s="98">
        <v>0</v>
      </c>
      <c r="S62" s="98">
        <v>0.05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75">
        <f t="shared" si="0"/>
        <v>349.09000000000003</v>
      </c>
      <c r="Z62" s="98">
        <v>4000</v>
      </c>
    </row>
    <row r="63" spans="1:26" ht="13.5" customHeight="1" x14ac:dyDescent="0.15">
      <c r="A63" s="132" t="s">
        <v>54</v>
      </c>
      <c r="B63" s="74" t="s">
        <v>159</v>
      </c>
      <c r="C63" s="74" t="s">
        <v>114</v>
      </c>
      <c r="D63" s="74" t="s">
        <v>101</v>
      </c>
      <c r="E63" s="98">
        <v>2500.0500000000002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2500.0500000000002</v>
      </c>
      <c r="N63" s="98">
        <v>0</v>
      </c>
      <c r="O63" s="98">
        <v>7.67</v>
      </c>
      <c r="P63" s="98">
        <v>0</v>
      </c>
      <c r="Q63" s="98">
        <v>0</v>
      </c>
      <c r="R63" s="98">
        <v>0</v>
      </c>
      <c r="S63" s="98">
        <v>0.05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75">
        <f t="shared" si="0"/>
        <v>7.72</v>
      </c>
      <c r="Z63" s="98">
        <v>2500</v>
      </c>
    </row>
    <row r="64" spans="1:26" ht="13.5" customHeight="1" x14ac:dyDescent="0.15">
      <c r="A64" s="132" t="s">
        <v>55</v>
      </c>
      <c r="B64" s="74" t="s">
        <v>162</v>
      </c>
      <c r="C64" s="74" t="s">
        <v>89</v>
      </c>
      <c r="D64" s="74" t="s">
        <v>90</v>
      </c>
      <c r="E64" s="98">
        <v>3499.95</v>
      </c>
      <c r="F64" s="98">
        <v>500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3999.95</v>
      </c>
      <c r="N64" s="98">
        <v>0</v>
      </c>
      <c r="O64" s="98">
        <v>151.65</v>
      </c>
      <c r="P64" s="98">
        <v>0</v>
      </c>
      <c r="Q64" s="98">
        <v>0</v>
      </c>
      <c r="R64" s="98">
        <v>0</v>
      </c>
      <c r="S64" s="99">
        <v>-0.05</v>
      </c>
      <c r="T64" s="98">
        <v>0</v>
      </c>
      <c r="U64" s="98">
        <v>0</v>
      </c>
      <c r="V64" s="98">
        <v>0</v>
      </c>
      <c r="W64" s="98">
        <v>0</v>
      </c>
      <c r="X64" s="98">
        <v>845</v>
      </c>
      <c r="Y64" s="75">
        <f t="shared" si="0"/>
        <v>996.6</v>
      </c>
      <c r="Z64" s="98">
        <v>3155</v>
      </c>
    </row>
    <row r="65" spans="1:26" ht="13.5" customHeight="1" x14ac:dyDescent="0.15">
      <c r="A65" s="132" t="s">
        <v>57</v>
      </c>
      <c r="B65" s="74" t="s">
        <v>163</v>
      </c>
      <c r="C65" s="74" t="s">
        <v>115</v>
      </c>
      <c r="D65" s="74" t="s">
        <v>89</v>
      </c>
      <c r="E65" s="98">
        <v>3499.95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3499.95</v>
      </c>
      <c r="N65" s="98">
        <v>0</v>
      </c>
      <c r="O65" s="98">
        <v>151.65</v>
      </c>
      <c r="P65" s="98">
        <v>0</v>
      </c>
      <c r="Q65" s="98">
        <v>0</v>
      </c>
      <c r="R65" s="98">
        <v>0</v>
      </c>
      <c r="S65" s="99">
        <v>-0.05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75">
        <f t="shared" si="0"/>
        <v>151.6</v>
      </c>
      <c r="Z65" s="98">
        <v>3500</v>
      </c>
    </row>
    <row r="66" spans="1:26" ht="13.5" customHeight="1" x14ac:dyDescent="0.15">
      <c r="A66" s="132" t="s">
        <v>58</v>
      </c>
      <c r="B66" s="74" t="s">
        <v>165</v>
      </c>
      <c r="C66" s="74" t="s">
        <v>123</v>
      </c>
      <c r="D66" s="74" t="s">
        <v>93</v>
      </c>
      <c r="E66" s="98">
        <v>4000.05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4000.05</v>
      </c>
      <c r="N66" s="98">
        <v>0</v>
      </c>
      <c r="O66" s="98">
        <v>349.04</v>
      </c>
      <c r="P66" s="98">
        <v>0</v>
      </c>
      <c r="Q66" s="98">
        <v>0</v>
      </c>
      <c r="R66" s="98">
        <v>0</v>
      </c>
      <c r="S66" s="98">
        <v>0.05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75">
        <f t="shared" si="0"/>
        <v>349.09000000000003</v>
      </c>
      <c r="Z66" s="98">
        <v>4000</v>
      </c>
    </row>
    <row r="67" spans="1:26" ht="13.5" customHeight="1" x14ac:dyDescent="0.15">
      <c r="A67" s="132" t="s">
        <v>60</v>
      </c>
      <c r="B67" s="74" t="s">
        <v>167</v>
      </c>
      <c r="C67" s="74" t="s">
        <v>116</v>
      </c>
      <c r="D67" s="74" t="s">
        <v>117</v>
      </c>
      <c r="E67" s="98">
        <v>15000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15000</v>
      </c>
      <c r="N67" s="98">
        <v>0</v>
      </c>
      <c r="O67" s="98">
        <v>2759.37</v>
      </c>
      <c r="P67" s="98">
        <v>0</v>
      </c>
      <c r="Q67" s="98">
        <v>2400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75">
        <f t="shared" si="0"/>
        <v>5159.37</v>
      </c>
      <c r="Z67" s="168">
        <v>12600</v>
      </c>
    </row>
    <row r="68" spans="1:26" ht="13.5" customHeight="1" x14ac:dyDescent="0.15">
      <c r="A68" s="132" t="s">
        <v>61</v>
      </c>
      <c r="B68" s="74" t="s">
        <v>168</v>
      </c>
      <c r="C68" s="74" t="s">
        <v>118</v>
      </c>
      <c r="D68" s="74" t="s">
        <v>95</v>
      </c>
      <c r="E68" s="98">
        <v>3000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3000</v>
      </c>
      <c r="N68" s="98">
        <v>0</v>
      </c>
      <c r="O68" s="98">
        <v>76.98</v>
      </c>
      <c r="P68" s="98">
        <v>0</v>
      </c>
      <c r="Q68" s="98">
        <v>1000</v>
      </c>
      <c r="R68" s="98">
        <v>0</v>
      </c>
      <c r="S68" s="98">
        <v>0</v>
      </c>
      <c r="T68" s="98">
        <v>0</v>
      </c>
      <c r="U68" s="98">
        <v>0</v>
      </c>
      <c r="V68" s="98">
        <v>0</v>
      </c>
      <c r="W68" s="98">
        <v>0</v>
      </c>
      <c r="X68" s="98">
        <v>0</v>
      </c>
      <c r="Y68" s="75">
        <f t="shared" si="0"/>
        <v>1076.98</v>
      </c>
      <c r="Z68" s="98">
        <v>2000</v>
      </c>
    </row>
    <row r="69" spans="1:26" ht="13.5" customHeight="1" x14ac:dyDescent="0.15">
      <c r="A69" s="132" t="s">
        <v>68</v>
      </c>
      <c r="B69" s="142" t="s">
        <v>170</v>
      </c>
      <c r="C69" s="142" t="s">
        <v>89</v>
      </c>
      <c r="D69" s="98" t="s">
        <v>90</v>
      </c>
      <c r="E69" s="98">
        <v>3500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3500</v>
      </c>
      <c r="N69" s="98">
        <v>0</v>
      </c>
      <c r="O69" s="98">
        <v>589.07000000000005</v>
      </c>
      <c r="P69" s="98">
        <v>0</v>
      </c>
      <c r="Q69" s="98">
        <v>0</v>
      </c>
      <c r="R69" s="98">
        <v>0</v>
      </c>
      <c r="S69" s="99">
        <v>-0.08</v>
      </c>
      <c r="T69" s="98">
        <v>0</v>
      </c>
      <c r="U69" s="98">
        <v>0</v>
      </c>
      <c r="V69" s="98">
        <v>0</v>
      </c>
      <c r="W69" s="98">
        <v>0</v>
      </c>
      <c r="X69" s="98">
        <v>0</v>
      </c>
      <c r="Y69" s="75">
        <f t="shared" si="0"/>
        <v>588.99</v>
      </c>
      <c r="Z69" s="98">
        <v>3500</v>
      </c>
    </row>
    <row r="70" spans="1:26" ht="13.5" customHeight="1" x14ac:dyDescent="0.15">
      <c r="A70" s="132" t="s">
        <v>71</v>
      </c>
      <c r="B70" s="74" t="s">
        <v>171</v>
      </c>
      <c r="C70" s="142" t="s">
        <v>110</v>
      </c>
      <c r="D70" s="98" t="s">
        <v>124</v>
      </c>
      <c r="E70" s="98">
        <v>5000.1000000000004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5000.1000000000004</v>
      </c>
      <c r="N70" s="98">
        <v>0</v>
      </c>
      <c r="O70" s="98">
        <v>523.53</v>
      </c>
      <c r="P70" s="98">
        <v>0</v>
      </c>
      <c r="Q70" s="98">
        <v>200</v>
      </c>
      <c r="R70" s="98">
        <v>0</v>
      </c>
      <c r="S70" s="99">
        <v>-0.05</v>
      </c>
      <c r="T70" s="98">
        <v>0</v>
      </c>
      <c r="U70" s="98">
        <v>0</v>
      </c>
      <c r="V70" s="98">
        <v>0</v>
      </c>
      <c r="W70" s="98">
        <v>0</v>
      </c>
      <c r="X70" s="98">
        <v>0</v>
      </c>
      <c r="Y70" s="75">
        <f t="shared" si="0"/>
        <v>723.48</v>
      </c>
      <c r="Z70" s="98">
        <v>4800.2</v>
      </c>
    </row>
    <row r="71" spans="1:26" ht="13.5" customHeight="1" thickBot="1" x14ac:dyDescent="0.2">
      <c r="A71" s="132" t="s">
        <v>72</v>
      </c>
      <c r="B71" s="74" t="s">
        <v>172</v>
      </c>
      <c r="C71" s="142" t="s">
        <v>106</v>
      </c>
      <c r="D71" s="98" t="s">
        <v>90</v>
      </c>
      <c r="E71" s="98">
        <v>2499.9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2499.9</v>
      </c>
      <c r="N71" s="98">
        <v>0</v>
      </c>
      <c r="O71" s="98">
        <v>7.65</v>
      </c>
      <c r="P71" s="98">
        <v>0</v>
      </c>
      <c r="Q71" s="98">
        <v>0</v>
      </c>
      <c r="R71" s="98">
        <v>0</v>
      </c>
      <c r="S71" s="99">
        <v>-0.1</v>
      </c>
      <c r="T71" s="98">
        <v>0</v>
      </c>
      <c r="U71" s="98">
        <v>0</v>
      </c>
      <c r="V71" s="98">
        <v>0</v>
      </c>
      <c r="W71" s="98">
        <v>0</v>
      </c>
      <c r="X71" s="98">
        <v>0</v>
      </c>
      <c r="Y71" s="75">
        <f t="shared" si="0"/>
        <v>7.5500000000000007</v>
      </c>
      <c r="Z71" s="98">
        <v>2500</v>
      </c>
    </row>
    <row r="72" spans="1:26" ht="13.5" customHeight="1" thickBot="1" x14ac:dyDescent="0.2">
      <c r="A72" s="189" t="s">
        <v>48</v>
      </c>
      <c r="B72" s="189"/>
      <c r="C72" s="189"/>
      <c r="D72" s="189"/>
      <c r="E72" s="100">
        <v>121266.95</v>
      </c>
      <c r="F72" s="100">
        <v>2500</v>
      </c>
      <c r="G72" s="100">
        <v>565.33000000000004</v>
      </c>
      <c r="H72" s="100">
        <v>300</v>
      </c>
      <c r="I72" s="100">
        <v>4232</v>
      </c>
      <c r="J72" s="100">
        <v>2639.74</v>
      </c>
      <c r="K72" s="100">
        <v>881.43</v>
      </c>
      <c r="L72" s="169">
        <f>SUM(L40:L71)</f>
        <v>0</v>
      </c>
      <c r="M72" s="100">
        <v>132385.45000000001</v>
      </c>
      <c r="N72" s="100">
        <v>-200.9</v>
      </c>
      <c r="O72" s="100">
        <v>8886.42</v>
      </c>
      <c r="P72" s="100">
        <v>282.67</v>
      </c>
      <c r="Q72" s="100">
        <v>12135</v>
      </c>
      <c r="R72" s="100">
        <v>499.99</v>
      </c>
      <c r="S72" s="100">
        <v>7.0000000000000007E-2</v>
      </c>
      <c r="T72" s="100">
        <v>1554.65</v>
      </c>
      <c r="U72" s="100">
        <v>847.99</v>
      </c>
      <c r="V72" s="100">
        <v>376.89</v>
      </c>
      <c r="W72" s="169">
        <f>SUM(W40:W71)</f>
        <v>0</v>
      </c>
      <c r="X72" s="100">
        <v>3387</v>
      </c>
      <c r="Y72" s="169">
        <f>SUM(Y40:Y71)</f>
        <v>27769.780000000002</v>
      </c>
      <c r="Z72" s="100">
        <v>113444.2</v>
      </c>
    </row>
    <row r="73" spans="1:26" x14ac:dyDescent="0.15">
      <c r="A73" s="163"/>
      <c r="E73" s="79" t="s">
        <v>49</v>
      </c>
      <c r="F73" s="79" t="s">
        <v>49</v>
      </c>
      <c r="G73" s="79" t="s">
        <v>49</v>
      </c>
      <c r="H73" s="79" t="s">
        <v>49</v>
      </c>
      <c r="I73" s="79" t="s">
        <v>49</v>
      </c>
      <c r="J73" s="79" t="s">
        <v>49</v>
      </c>
      <c r="K73" s="79" t="s">
        <v>49</v>
      </c>
      <c r="L73" s="80"/>
      <c r="M73" s="80"/>
      <c r="W73" s="80"/>
      <c r="X73" s="80"/>
      <c r="Y73" s="80"/>
    </row>
    <row r="75" spans="1:26" ht="24" customHeight="1" thickBot="1" x14ac:dyDescent="0.2">
      <c r="A75" s="188" t="s">
        <v>176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 t="s">
        <v>176</v>
      </c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</row>
    <row r="76" spans="1:26" ht="22.5" customHeight="1" thickBot="1" x14ac:dyDescent="0.2">
      <c r="A76" s="93" t="s">
        <v>0</v>
      </c>
      <c r="B76" s="94" t="s">
        <v>1</v>
      </c>
      <c r="C76" s="94" t="s">
        <v>79</v>
      </c>
      <c r="D76" s="94" t="s">
        <v>80</v>
      </c>
      <c r="E76" s="94" t="s">
        <v>2</v>
      </c>
      <c r="F76" s="94" t="s">
        <v>56</v>
      </c>
      <c r="G76" s="94" t="s">
        <v>3</v>
      </c>
      <c r="H76" s="94" t="s">
        <v>66</v>
      </c>
      <c r="I76" s="94" t="s">
        <v>4</v>
      </c>
      <c r="J76" s="94" t="s">
        <v>5</v>
      </c>
      <c r="K76" s="94" t="s">
        <v>70</v>
      </c>
      <c r="L76" s="94" t="s">
        <v>6</v>
      </c>
      <c r="M76" s="95" t="s">
        <v>7</v>
      </c>
      <c r="N76" s="94" t="s">
        <v>8</v>
      </c>
      <c r="O76" s="94" t="s">
        <v>9</v>
      </c>
      <c r="P76" s="94" t="s">
        <v>10</v>
      </c>
      <c r="Q76" s="94" t="s">
        <v>11</v>
      </c>
      <c r="R76" s="94" t="s">
        <v>67</v>
      </c>
      <c r="S76" s="94" t="s">
        <v>180</v>
      </c>
      <c r="T76" s="94" t="s">
        <v>13</v>
      </c>
      <c r="U76" s="94" t="s">
        <v>14</v>
      </c>
      <c r="V76" s="94" t="s">
        <v>50</v>
      </c>
      <c r="W76" s="94" t="s">
        <v>17</v>
      </c>
      <c r="X76" s="94" t="s">
        <v>63</v>
      </c>
      <c r="Y76" s="95" t="s">
        <v>18</v>
      </c>
      <c r="Z76" s="96" t="s">
        <v>19</v>
      </c>
    </row>
    <row r="77" spans="1:26" ht="14.25" customHeight="1" x14ac:dyDescent="0.15">
      <c r="A77" s="132" t="s">
        <v>20</v>
      </c>
      <c r="B77" s="113" t="s">
        <v>126</v>
      </c>
      <c r="C77" s="113" t="s">
        <v>81</v>
      </c>
      <c r="D77" s="74" t="s">
        <v>82</v>
      </c>
      <c r="E77" s="75">
        <f>E3+E40</f>
        <v>9534.2999999999993</v>
      </c>
      <c r="F77" s="75">
        <f t="shared" ref="F77:L77" si="1">F3+F40</f>
        <v>0</v>
      </c>
      <c r="G77" s="75">
        <f t="shared" si="1"/>
        <v>190.68</v>
      </c>
      <c r="H77" s="75">
        <f t="shared" si="1"/>
        <v>0</v>
      </c>
      <c r="I77" s="75">
        <f t="shared" si="1"/>
        <v>1058</v>
      </c>
      <c r="J77" s="75">
        <f t="shared" si="1"/>
        <v>849.02</v>
      </c>
      <c r="K77" s="75">
        <f t="shared" si="1"/>
        <v>0</v>
      </c>
      <c r="L77" s="75">
        <f t="shared" si="1"/>
        <v>0</v>
      </c>
      <c r="M77" s="75">
        <f>SUM(E77:L77)</f>
        <v>11632</v>
      </c>
      <c r="N77" s="75">
        <f>N3+N40</f>
        <v>0</v>
      </c>
      <c r="O77" s="75">
        <f t="shared" ref="O77:X77" si="2">O3+O40</f>
        <v>1176.8399999999999</v>
      </c>
      <c r="P77" s="75">
        <f t="shared" si="2"/>
        <v>95.34</v>
      </c>
      <c r="Q77" s="75">
        <f t="shared" si="2"/>
        <v>3080</v>
      </c>
      <c r="R77" s="75">
        <f t="shared" si="2"/>
        <v>0</v>
      </c>
      <c r="S77" s="75">
        <f t="shared" si="2"/>
        <v>7.9999999999999988E-2</v>
      </c>
      <c r="T77" s="75">
        <f t="shared" si="2"/>
        <v>524.38</v>
      </c>
      <c r="U77" s="75">
        <f t="shared" si="2"/>
        <v>286.02</v>
      </c>
      <c r="V77" s="75">
        <f t="shared" si="2"/>
        <v>63.56</v>
      </c>
      <c r="W77" s="75">
        <f t="shared" si="2"/>
        <v>-695.03</v>
      </c>
      <c r="X77" s="75">
        <f t="shared" si="2"/>
        <v>0</v>
      </c>
      <c r="Y77" s="75">
        <f t="shared" ref="Y77:Z108" si="3">Y3+Y40</f>
        <v>4531.1899999999996</v>
      </c>
      <c r="Z77" s="75">
        <f t="shared" si="3"/>
        <v>7582.6</v>
      </c>
    </row>
    <row r="78" spans="1:26" ht="14.25" customHeight="1" x14ac:dyDescent="0.15">
      <c r="A78" s="132" t="s">
        <v>21</v>
      </c>
      <c r="B78" s="113" t="s">
        <v>127</v>
      </c>
      <c r="C78" s="113" t="s">
        <v>83</v>
      </c>
      <c r="D78" s="74" t="s">
        <v>82</v>
      </c>
      <c r="E78" s="75">
        <f t="shared" ref="E78:L78" si="4">E4+E41</f>
        <v>8814.2999999999993</v>
      </c>
      <c r="F78" s="75">
        <f t="shared" si="4"/>
        <v>0</v>
      </c>
      <c r="G78" s="75">
        <f t="shared" si="4"/>
        <v>176.28</v>
      </c>
      <c r="H78" s="75">
        <f t="shared" si="4"/>
        <v>0</v>
      </c>
      <c r="I78" s="75">
        <f t="shared" si="4"/>
        <v>1058</v>
      </c>
      <c r="J78" s="75">
        <f t="shared" si="4"/>
        <v>758.18</v>
      </c>
      <c r="K78" s="75">
        <f t="shared" si="4"/>
        <v>1762.86</v>
      </c>
      <c r="L78" s="75">
        <f t="shared" si="4"/>
        <v>0</v>
      </c>
      <c r="M78" s="75">
        <f t="shared" ref="M78:M108" si="5">SUM(E78:L78)</f>
        <v>12569.62</v>
      </c>
      <c r="N78" s="75">
        <f t="shared" ref="N78:X78" si="6">N4+N41</f>
        <v>0</v>
      </c>
      <c r="O78" s="75">
        <f t="shared" si="6"/>
        <v>1024.2</v>
      </c>
      <c r="P78" s="75">
        <f t="shared" si="6"/>
        <v>88.14</v>
      </c>
      <c r="Q78" s="75">
        <f t="shared" si="6"/>
        <v>1700</v>
      </c>
      <c r="R78" s="75">
        <f t="shared" si="6"/>
        <v>0</v>
      </c>
      <c r="S78" s="75">
        <f t="shared" si="6"/>
        <v>-0.11</v>
      </c>
      <c r="T78" s="75">
        <f t="shared" si="6"/>
        <v>484.78</v>
      </c>
      <c r="U78" s="75">
        <f t="shared" si="6"/>
        <v>264.42</v>
      </c>
      <c r="V78" s="75">
        <f t="shared" si="6"/>
        <v>58.76</v>
      </c>
      <c r="W78" s="75">
        <f t="shared" si="6"/>
        <v>-606.9</v>
      </c>
      <c r="X78" s="75">
        <f t="shared" si="6"/>
        <v>3200</v>
      </c>
      <c r="Y78" s="75">
        <f t="shared" si="3"/>
        <v>6213.2900000000009</v>
      </c>
      <c r="Z78" s="75">
        <f t="shared" si="3"/>
        <v>6773.6</v>
      </c>
    </row>
    <row r="79" spans="1:26" ht="14.25" customHeight="1" x14ac:dyDescent="0.15">
      <c r="A79" s="132" t="s">
        <v>22</v>
      </c>
      <c r="B79" s="113" t="s">
        <v>128</v>
      </c>
      <c r="C79" s="113" t="s">
        <v>84</v>
      </c>
      <c r="D79" s="74" t="s">
        <v>82</v>
      </c>
      <c r="E79" s="75">
        <f t="shared" ref="E79:L79" si="7">E5+E42</f>
        <v>6095.4</v>
      </c>
      <c r="F79" s="75">
        <f t="shared" si="7"/>
        <v>0</v>
      </c>
      <c r="G79" s="75">
        <f t="shared" si="7"/>
        <v>121.9</v>
      </c>
      <c r="H79" s="75">
        <f t="shared" si="7"/>
        <v>0</v>
      </c>
      <c r="I79" s="75">
        <f t="shared" si="7"/>
        <v>1058</v>
      </c>
      <c r="J79" s="75">
        <f t="shared" si="7"/>
        <v>576.52</v>
      </c>
      <c r="K79" s="75">
        <f t="shared" si="7"/>
        <v>0</v>
      </c>
      <c r="L79" s="75">
        <f t="shared" si="7"/>
        <v>0</v>
      </c>
      <c r="M79" s="75">
        <f t="shared" si="5"/>
        <v>7851.82</v>
      </c>
      <c r="N79" s="75">
        <f t="shared" ref="N79:X79" si="8">N5+N42</f>
        <v>0</v>
      </c>
      <c r="O79" s="75">
        <f t="shared" si="8"/>
        <v>419.35</v>
      </c>
      <c r="P79" s="75">
        <f t="shared" si="8"/>
        <v>60.96</v>
      </c>
      <c r="Q79" s="75">
        <f t="shared" si="8"/>
        <v>2510</v>
      </c>
      <c r="R79" s="75">
        <f t="shared" si="8"/>
        <v>0</v>
      </c>
      <c r="S79" s="75">
        <f t="shared" si="8"/>
        <v>0.08</v>
      </c>
      <c r="T79" s="75">
        <f t="shared" si="8"/>
        <v>335.24</v>
      </c>
      <c r="U79" s="75">
        <f t="shared" si="8"/>
        <v>182.86</v>
      </c>
      <c r="V79" s="75">
        <f t="shared" si="8"/>
        <v>40.64</v>
      </c>
      <c r="W79" s="75">
        <f t="shared" si="8"/>
        <v>-337.18</v>
      </c>
      <c r="X79" s="75">
        <f t="shared" si="8"/>
        <v>0</v>
      </c>
      <c r="Y79" s="75">
        <f t="shared" si="3"/>
        <v>3211.95</v>
      </c>
      <c r="Z79" s="75">
        <f t="shared" si="3"/>
        <v>4722</v>
      </c>
    </row>
    <row r="80" spans="1:26" ht="14.25" customHeight="1" x14ac:dyDescent="0.15">
      <c r="A80" s="132" t="s">
        <v>65</v>
      </c>
      <c r="B80" s="141" t="s">
        <v>169</v>
      </c>
      <c r="C80" s="141" t="s">
        <v>111</v>
      </c>
      <c r="D80" s="142" t="s">
        <v>86</v>
      </c>
      <c r="E80" s="75">
        <f t="shared" ref="E80:L80" si="9">E6+E43</f>
        <v>8097.9</v>
      </c>
      <c r="F80" s="75">
        <f t="shared" si="9"/>
        <v>0</v>
      </c>
      <c r="G80" s="75">
        <f t="shared" si="9"/>
        <v>161.96</v>
      </c>
      <c r="H80" s="75">
        <f t="shared" si="9"/>
        <v>0</v>
      </c>
      <c r="I80" s="75">
        <f t="shared" si="9"/>
        <v>1058</v>
      </c>
      <c r="J80" s="75">
        <f t="shared" si="9"/>
        <v>1153.04</v>
      </c>
      <c r="K80" s="75">
        <f t="shared" si="9"/>
        <v>0</v>
      </c>
      <c r="L80" s="75">
        <f t="shared" si="9"/>
        <v>510</v>
      </c>
      <c r="M80" s="75">
        <f t="shared" si="5"/>
        <v>10980.899999999998</v>
      </c>
      <c r="N80" s="75">
        <f t="shared" ref="N80:X80" si="10">N6+N43</f>
        <v>0</v>
      </c>
      <c r="O80" s="75">
        <f t="shared" si="10"/>
        <v>679.97</v>
      </c>
      <c r="P80" s="75">
        <f t="shared" si="10"/>
        <v>80.98</v>
      </c>
      <c r="Q80" s="75">
        <f t="shared" si="10"/>
        <v>0</v>
      </c>
      <c r="R80" s="75">
        <f t="shared" si="10"/>
        <v>0</v>
      </c>
      <c r="S80" s="75">
        <f t="shared" si="10"/>
        <v>0</v>
      </c>
      <c r="T80" s="75">
        <f t="shared" si="10"/>
        <v>445.38</v>
      </c>
      <c r="U80" s="75">
        <f t="shared" si="10"/>
        <v>242.94</v>
      </c>
      <c r="V80" s="75">
        <f t="shared" si="10"/>
        <v>53.99</v>
      </c>
      <c r="W80" s="75">
        <f t="shared" si="10"/>
        <v>-679.97</v>
      </c>
      <c r="X80" s="75">
        <f t="shared" si="10"/>
        <v>0</v>
      </c>
      <c r="Y80" s="75">
        <f t="shared" si="3"/>
        <v>823.29</v>
      </c>
      <c r="Z80" s="75">
        <f t="shared" si="3"/>
        <v>10157.6</v>
      </c>
    </row>
    <row r="81" spans="1:26" ht="14.25" customHeight="1" x14ac:dyDescent="0.15">
      <c r="A81" s="132" t="s">
        <v>23</v>
      </c>
      <c r="B81" s="113" t="s">
        <v>129</v>
      </c>
      <c r="C81" s="113" t="s">
        <v>85</v>
      </c>
      <c r="D81" s="74" t="s">
        <v>86</v>
      </c>
      <c r="E81" s="75">
        <f t="shared" ref="E81:L81" si="11">E7+E44</f>
        <v>6346.8</v>
      </c>
      <c r="F81" s="75">
        <f t="shared" si="11"/>
        <v>0</v>
      </c>
      <c r="G81" s="75">
        <f t="shared" si="11"/>
        <v>126.94</v>
      </c>
      <c r="H81" s="75">
        <f t="shared" si="11"/>
        <v>0</v>
      </c>
      <c r="I81" s="75">
        <f t="shared" si="11"/>
        <v>1058</v>
      </c>
      <c r="J81" s="75">
        <f t="shared" si="11"/>
        <v>576.52</v>
      </c>
      <c r="K81" s="75">
        <f t="shared" si="11"/>
        <v>0</v>
      </c>
      <c r="L81" s="75">
        <f t="shared" si="11"/>
        <v>530</v>
      </c>
      <c r="M81" s="75">
        <f t="shared" si="5"/>
        <v>8638.26</v>
      </c>
      <c r="N81" s="75">
        <f t="shared" ref="N81:X81" si="12">N7+N44</f>
        <v>0</v>
      </c>
      <c r="O81" s="75">
        <f t="shared" si="12"/>
        <v>565.14</v>
      </c>
      <c r="P81" s="75">
        <f t="shared" si="12"/>
        <v>63.46</v>
      </c>
      <c r="Q81" s="75">
        <f t="shared" si="12"/>
        <v>0</v>
      </c>
      <c r="R81" s="75">
        <f t="shared" si="12"/>
        <v>0</v>
      </c>
      <c r="S81" s="75">
        <f t="shared" si="12"/>
        <v>-0.14000000000000001</v>
      </c>
      <c r="T81" s="75">
        <f t="shared" si="12"/>
        <v>349.08</v>
      </c>
      <c r="U81" s="75">
        <f t="shared" si="12"/>
        <v>190.4</v>
      </c>
      <c r="V81" s="75">
        <f t="shared" si="12"/>
        <v>42.31</v>
      </c>
      <c r="W81" s="75">
        <f t="shared" si="12"/>
        <v>-449.02</v>
      </c>
      <c r="X81" s="75">
        <f t="shared" si="12"/>
        <v>0</v>
      </c>
      <c r="Y81" s="75">
        <f t="shared" si="3"/>
        <v>761.23</v>
      </c>
      <c r="Z81" s="75">
        <f t="shared" si="3"/>
        <v>7993</v>
      </c>
    </row>
    <row r="82" spans="1:26" ht="14.25" customHeight="1" x14ac:dyDescent="0.15">
      <c r="A82" s="132" t="s">
        <v>24</v>
      </c>
      <c r="B82" s="113" t="s">
        <v>130</v>
      </c>
      <c r="C82" s="113" t="s">
        <v>87</v>
      </c>
      <c r="D82" s="74" t="s">
        <v>86</v>
      </c>
      <c r="E82" s="75">
        <f t="shared" ref="E82:L82" si="13">E8+E45</f>
        <v>7179</v>
      </c>
      <c r="F82" s="75">
        <f t="shared" si="13"/>
        <v>0</v>
      </c>
      <c r="G82" s="75">
        <f t="shared" si="13"/>
        <v>143.58000000000001</v>
      </c>
      <c r="H82" s="75">
        <f t="shared" si="13"/>
        <v>0</v>
      </c>
      <c r="I82" s="75">
        <f t="shared" si="13"/>
        <v>1058</v>
      </c>
      <c r="J82" s="75">
        <f t="shared" si="13"/>
        <v>576.52</v>
      </c>
      <c r="K82" s="75">
        <f t="shared" si="13"/>
        <v>0</v>
      </c>
      <c r="L82" s="75">
        <f t="shared" si="13"/>
        <v>0</v>
      </c>
      <c r="M82" s="75">
        <f t="shared" si="5"/>
        <v>8957.1</v>
      </c>
      <c r="N82" s="75">
        <f t="shared" ref="N82:X82" si="14">N8+N45</f>
        <v>0</v>
      </c>
      <c r="O82" s="75">
        <f t="shared" si="14"/>
        <v>609.22</v>
      </c>
      <c r="P82" s="75">
        <f t="shared" si="14"/>
        <v>71.8</v>
      </c>
      <c r="Q82" s="75">
        <f t="shared" si="14"/>
        <v>2420</v>
      </c>
      <c r="R82" s="75">
        <f t="shared" si="14"/>
        <v>0</v>
      </c>
      <c r="S82" s="75">
        <f t="shared" si="14"/>
        <v>-0.16</v>
      </c>
      <c r="T82" s="75">
        <f t="shared" si="14"/>
        <v>394.84</v>
      </c>
      <c r="U82" s="75">
        <f t="shared" si="14"/>
        <v>215.38</v>
      </c>
      <c r="V82" s="75">
        <f t="shared" si="14"/>
        <v>47.86</v>
      </c>
      <c r="W82" s="75">
        <f t="shared" si="14"/>
        <v>-430.1</v>
      </c>
      <c r="X82" s="75">
        <f t="shared" si="14"/>
        <v>606</v>
      </c>
      <c r="Y82" s="75">
        <f t="shared" si="3"/>
        <v>3934.84</v>
      </c>
      <c r="Z82" s="75">
        <f t="shared" si="3"/>
        <v>5201.3999999999996</v>
      </c>
    </row>
    <row r="83" spans="1:26" ht="14.25" customHeight="1" x14ac:dyDescent="0.15">
      <c r="A83" s="132" t="s">
        <v>25</v>
      </c>
      <c r="B83" s="113" t="s">
        <v>131</v>
      </c>
      <c r="C83" s="113" t="s">
        <v>87</v>
      </c>
      <c r="D83" s="74" t="s">
        <v>86</v>
      </c>
      <c r="E83" s="75">
        <f t="shared" ref="E83:L83" si="15">E9+E46</f>
        <v>6141.6</v>
      </c>
      <c r="F83" s="75">
        <f t="shared" si="15"/>
        <v>0</v>
      </c>
      <c r="G83" s="75">
        <f t="shared" si="15"/>
        <v>122.84</v>
      </c>
      <c r="H83" s="75">
        <f t="shared" si="15"/>
        <v>0</v>
      </c>
      <c r="I83" s="75">
        <f t="shared" si="15"/>
        <v>1058</v>
      </c>
      <c r="J83" s="75">
        <f t="shared" si="15"/>
        <v>394.84</v>
      </c>
      <c r="K83" s="75">
        <f t="shared" si="15"/>
        <v>0</v>
      </c>
      <c r="L83" s="75">
        <f t="shared" si="15"/>
        <v>450</v>
      </c>
      <c r="M83" s="75">
        <f t="shared" si="5"/>
        <v>8167.2800000000007</v>
      </c>
      <c r="N83" s="75">
        <f t="shared" ref="N83:X83" si="16">N9+N46</f>
        <v>0</v>
      </c>
      <c r="O83" s="75">
        <f t="shared" si="16"/>
        <v>484.34</v>
      </c>
      <c r="P83" s="75">
        <f t="shared" si="16"/>
        <v>61.42</v>
      </c>
      <c r="Q83" s="75">
        <f t="shared" si="16"/>
        <v>1920</v>
      </c>
      <c r="R83" s="75">
        <f t="shared" si="16"/>
        <v>0</v>
      </c>
      <c r="S83" s="75">
        <f t="shared" si="16"/>
        <v>-0.08</v>
      </c>
      <c r="T83" s="75">
        <f t="shared" si="16"/>
        <v>337.78</v>
      </c>
      <c r="U83" s="75">
        <f t="shared" si="16"/>
        <v>184.24</v>
      </c>
      <c r="V83" s="75">
        <f t="shared" si="16"/>
        <v>40.94</v>
      </c>
      <c r="W83" s="75">
        <f t="shared" si="16"/>
        <v>-399.65</v>
      </c>
      <c r="X83" s="75">
        <f t="shared" si="16"/>
        <v>0</v>
      </c>
      <c r="Y83" s="75">
        <f t="shared" si="3"/>
        <v>2628.99</v>
      </c>
      <c r="Z83" s="75">
        <f t="shared" si="3"/>
        <v>5622.8</v>
      </c>
    </row>
    <row r="84" spans="1:26" ht="14.25" customHeight="1" x14ac:dyDescent="0.15">
      <c r="A84" s="132" t="s">
        <v>26</v>
      </c>
      <c r="B84" s="113" t="s">
        <v>132</v>
      </c>
      <c r="C84" s="113" t="s">
        <v>120</v>
      </c>
      <c r="D84" s="74" t="s">
        <v>88</v>
      </c>
      <c r="E84" s="75">
        <f t="shared" ref="E84:L84" si="17">E10+E47</f>
        <v>4323.8999999999996</v>
      </c>
      <c r="F84" s="75">
        <f t="shared" si="17"/>
        <v>0</v>
      </c>
      <c r="G84" s="75">
        <f t="shared" si="17"/>
        <v>86.48</v>
      </c>
      <c r="H84" s="75">
        <f t="shared" si="17"/>
        <v>0</v>
      </c>
      <c r="I84" s="75">
        <f t="shared" si="17"/>
        <v>1058</v>
      </c>
      <c r="J84" s="75">
        <f t="shared" si="17"/>
        <v>394.84</v>
      </c>
      <c r="K84" s="75">
        <f t="shared" si="17"/>
        <v>0</v>
      </c>
      <c r="L84" s="75">
        <f t="shared" si="17"/>
        <v>795</v>
      </c>
      <c r="M84" s="75">
        <f t="shared" si="5"/>
        <v>6658.2199999999993</v>
      </c>
      <c r="N84" s="75">
        <f t="shared" ref="N84:X84" si="18">N10+N47</f>
        <v>-57.53</v>
      </c>
      <c r="O84" s="75">
        <f t="shared" si="18"/>
        <v>305.29000000000002</v>
      </c>
      <c r="P84" s="75">
        <f t="shared" si="18"/>
        <v>43.24</v>
      </c>
      <c r="Q84" s="75">
        <f t="shared" si="18"/>
        <v>0</v>
      </c>
      <c r="R84" s="75">
        <f t="shared" si="18"/>
        <v>0</v>
      </c>
      <c r="S84" s="75">
        <f t="shared" si="18"/>
        <v>0.1</v>
      </c>
      <c r="T84" s="75">
        <f t="shared" si="18"/>
        <v>237.82</v>
      </c>
      <c r="U84" s="75">
        <f t="shared" si="18"/>
        <v>129.72</v>
      </c>
      <c r="V84" s="75">
        <f t="shared" si="18"/>
        <v>28.83</v>
      </c>
      <c r="W84" s="75">
        <f t="shared" si="18"/>
        <v>-305.29000000000002</v>
      </c>
      <c r="X84" s="75">
        <f t="shared" si="18"/>
        <v>0</v>
      </c>
      <c r="Y84" s="75">
        <f t="shared" si="3"/>
        <v>382.17999999999995</v>
      </c>
      <c r="Z84" s="75">
        <f t="shared" si="3"/>
        <v>6218.6</v>
      </c>
    </row>
    <row r="85" spans="1:26" ht="14.25" customHeight="1" x14ac:dyDescent="0.15">
      <c r="A85" s="132" t="s">
        <v>27</v>
      </c>
      <c r="B85" s="113" t="s">
        <v>133</v>
      </c>
      <c r="C85" s="113" t="s">
        <v>89</v>
      </c>
      <c r="D85" s="74" t="s">
        <v>90</v>
      </c>
      <c r="E85" s="75">
        <f t="shared" ref="E85:L85" si="19">E11+E48</f>
        <v>6999.9</v>
      </c>
      <c r="F85" s="75">
        <f t="shared" si="19"/>
        <v>0</v>
      </c>
      <c r="G85" s="75">
        <f t="shared" si="19"/>
        <v>0</v>
      </c>
      <c r="H85" s="75">
        <f t="shared" si="19"/>
        <v>0</v>
      </c>
      <c r="I85" s="75">
        <f t="shared" si="19"/>
        <v>0</v>
      </c>
      <c r="J85" s="75">
        <f t="shared" si="19"/>
        <v>0</v>
      </c>
      <c r="K85" s="75">
        <f t="shared" si="19"/>
        <v>0</v>
      </c>
      <c r="L85" s="75">
        <f t="shared" si="19"/>
        <v>0</v>
      </c>
      <c r="M85" s="75">
        <f t="shared" si="5"/>
        <v>6999.9</v>
      </c>
      <c r="N85" s="75">
        <f t="shared" ref="N85:X85" si="20">N11+N48</f>
        <v>0</v>
      </c>
      <c r="O85" s="75">
        <f t="shared" si="20"/>
        <v>303.3</v>
      </c>
      <c r="P85" s="75">
        <f t="shared" si="20"/>
        <v>0</v>
      </c>
      <c r="Q85" s="75">
        <f t="shared" si="20"/>
        <v>0</v>
      </c>
      <c r="R85" s="75">
        <f t="shared" si="20"/>
        <v>0</v>
      </c>
      <c r="S85" s="75">
        <f t="shared" si="20"/>
        <v>-0.1</v>
      </c>
      <c r="T85" s="75">
        <f t="shared" si="20"/>
        <v>0</v>
      </c>
      <c r="U85" s="75">
        <f t="shared" si="20"/>
        <v>0</v>
      </c>
      <c r="V85" s="75">
        <f t="shared" si="20"/>
        <v>0</v>
      </c>
      <c r="W85" s="75">
        <f t="shared" si="20"/>
        <v>-151.65</v>
      </c>
      <c r="X85" s="75">
        <f t="shared" si="20"/>
        <v>0</v>
      </c>
      <c r="Y85" s="75">
        <f t="shared" si="3"/>
        <v>151.54999999999998</v>
      </c>
      <c r="Z85" s="75">
        <f t="shared" si="3"/>
        <v>7000</v>
      </c>
    </row>
    <row r="86" spans="1:26" ht="14.25" customHeight="1" x14ac:dyDescent="0.15">
      <c r="A86" s="132" t="s">
        <v>28</v>
      </c>
      <c r="B86" s="74" t="s">
        <v>134</v>
      </c>
      <c r="C86" s="74" t="s">
        <v>91</v>
      </c>
      <c r="D86" s="74" t="s">
        <v>86</v>
      </c>
      <c r="E86" s="75">
        <f t="shared" ref="E86:L86" si="21">E12+E49</f>
        <v>7000.2</v>
      </c>
      <c r="F86" s="75">
        <f t="shared" si="21"/>
        <v>0</v>
      </c>
      <c r="G86" s="75">
        <f t="shared" si="21"/>
        <v>0</v>
      </c>
      <c r="H86" s="75">
        <f t="shared" si="21"/>
        <v>0</v>
      </c>
      <c r="I86" s="75">
        <f t="shared" si="21"/>
        <v>0</v>
      </c>
      <c r="J86" s="75">
        <f t="shared" si="21"/>
        <v>0</v>
      </c>
      <c r="K86" s="75">
        <f t="shared" si="21"/>
        <v>0</v>
      </c>
      <c r="L86" s="75">
        <f t="shared" si="21"/>
        <v>0</v>
      </c>
      <c r="M86" s="75">
        <f t="shared" si="5"/>
        <v>7000.2</v>
      </c>
      <c r="N86" s="75">
        <f t="shared" ref="N86:X86" si="22">N12+N49</f>
        <v>0</v>
      </c>
      <c r="O86" s="75">
        <f t="shared" si="22"/>
        <v>303.33999999999997</v>
      </c>
      <c r="P86" s="75">
        <f t="shared" si="22"/>
        <v>0</v>
      </c>
      <c r="Q86" s="75">
        <f t="shared" si="22"/>
        <v>0</v>
      </c>
      <c r="R86" s="75">
        <f t="shared" si="22"/>
        <v>0</v>
      </c>
      <c r="S86" s="75">
        <f t="shared" si="22"/>
        <v>0</v>
      </c>
      <c r="T86" s="75">
        <f t="shared" si="22"/>
        <v>0</v>
      </c>
      <c r="U86" s="75">
        <f t="shared" si="22"/>
        <v>0</v>
      </c>
      <c r="V86" s="75">
        <f t="shared" si="22"/>
        <v>0</v>
      </c>
      <c r="W86" s="75">
        <f t="shared" si="22"/>
        <v>-151.66999999999999</v>
      </c>
      <c r="X86" s="75">
        <f t="shared" si="22"/>
        <v>0</v>
      </c>
      <c r="Y86" s="75">
        <f t="shared" si="3"/>
        <v>151.66999999999999</v>
      </c>
      <c r="Z86" s="75">
        <f t="shared" si="3"/>
        <v>7000.2</v>
      </c>
    </row>
    <row r="87" spans="1:26" ht="14.25" customHeight="1" x14ac:dyDescent="0.15">
      <c r="A87" s="132" t="s">
        <v>29</v>
      </c>
      <c r="B87" s="74" t="s">
        <v>135</v>
      </c>
      <c r="C87" s="74" t="s">
        <v>92</v>
      </c>
      <c r="D87" s="74" t="s">
        <v>93</v>
      </c>
      <c r="E87" s="75">
        <f t="shared" ref="E87:L87" si="23">E13+E50</f>
        <v>5000.1000000000004</v>
      </c>
      <c r="F87" s="75">
        <f t="shared" si="23"/>
        <v>0</v>
      </c>
      <c r="G87" s="75">
        <f t="shared" si="23"/>
        <v>0</v>
      </c>
      <c r="H87" s="75">
        <f t="shared" si="23"/>
        <v>0</v>
      </c>
      <c r="I87" s="75">
        <f t="shared" si="23"/>
        <v>0</v>
      </c>
      <c r="J87" s="75">
        <f t="shared" si="23"/>
        <v>0</v>
      </c>
      <c r="K87" s="75">
        <f t="shared" si="23"/>
        <v>0</v>
      </c>
      <c r="L87" s="75">
        <f t="shared" si="23"/>
        <v>0</v>
      </c>
      <c r="M87" s="75">
        <f t="shared" si="5"/>
        <v>5000.1000000000004</v>
      </c>
      <c r="N87" s="75">
        <f t="shared" ref="N87:X87" si="24">N13+N50</f>
        <v>0</v>
      </c>
      <c r="O87" s="75">
        <f t="shared" si="24"/>
        <v>15.34</v>
      </c>
      <c r="P87" s="75">
        <f t="shared" si="24"/>
        <v>0</v>
      </c>
      <c r="Q87" s="75">
        <f t="shared" si="24"/>
        <v>0</v>
      </c>
      <c r="R87" s="75">
        <f t="shared" si="24"/>
        <v>0</v>
      </c>
      <c r="S87" s="75">
        <f t="shared" si="24"/>
        <v>-9.9999999999999992E-2</v>
      </c>
      <c r="T87" s="75">
        <f t="shared" si="24"/>
        <v>0</v>
      </c>
      <c r="U87" s="75">
        <f t="shared" si="24"/>
        <v>0</v>
      </c>
      <c r="V87" s="75">
        <f t="shared" si="24"/>
        <v>0</v>
      </c>
      <c r="W87" s="75">
        <f t="shared" si="24"/>
        <v>-7.67</v>
      </c>
      <c r="X87" s="75">
        <f t="shared" si="24"/>
        <v>0</v>
      </c>
      <c r="Y87" s="75">
        <f t="shared" si="3"/>
        <v>7.5699999999999994</v>
      </c>
      <c r="Z87" s="75">
        <f t="shared" si="3"/>
        <v>5000.2</v>
      </c>
    </row>
    <row r="88" spans="1:26" ht="14.25" customHeight="1" x14ac:dyDescent="0.15">
      <c r="A88" s="132" t="s">
        <v>34</v>
      </c>
      <c r="B88" s="74" t="s">
        <v>140</v>
      </c>
      <c r="C88" s="74" t="s">
        <v>100</v>
      </c>
      <c r="D88" s="74" t="s">
        <v>88</v>
      </c>
      <c r="E88" s="75">
        <f t="shared" ref="E88:L88" si="25">E14+E51</f>
        <v>4999.8</v>
      </c>
      <c r="F88" s="75">
        <f t="shared" si="25"/>
        <v>0</v>
      </c>
      <c r="G88" s="75">
        <f t="shared" si="25"/>
        <v>0</v>
      </c>
      <c r="H88" s="75">
        <f t="shared" si="25"/>
        <v>0</v>
      </c>
      <c r="I88" s="75">
        <f t="shared" si="25"/>
        <v>0</v>
      </c>
      <c r="J88" s="75">
        <f t="shared" si="25"/>
        <v>0</v>
      </c>
      <c r="K88" s="75">
        <f t="shared" si="25"/>
        <v>0</v>
      </c>
      <c r="L88" s="75">
        <f t="shared" si="25"/>
        <v>0</v>
      </c>
      <c r="M88" s="75">
        <f t="shared" si="5"/>
        <v>4999.8</v>
      </c>
      <c r="N88" s="75">
        <f t="shared" ref="N88:X88" si="26">N14+N51</f>
        <v>0</v>
      </c>
      <c r="O88" s="75">
        <f t="shared" si="26"/>
        <v>15.3</v>
      </c>
      <c r="P88" s="75">
        <f t="shared" si="26"/>
        <v>0</v>
      </c>
      <c r="Q88" s="75">
        <f t="shared" si="26"/>
        <v>900</v>
      </c>
      <c r="R88" s="75">
        <f t="shared" si="26"/>
        <v>0</v>
      </c>
      <c r="S88" s="75">
        <f t="shared" si="26"/>
        <v>0</v>
      </c>
      <c r="T88" s="75">
        <f t="shared" si="26"/>
        <v>0</v>
      </c>
      <c r="U88" s="75">
        <f t="shared" si="26"/>
        <v>0</v>
      </c>
      <c r="V88" s="75">
        <f t="shared" si="26"/>
        <v>0</v>
      </c>
      <c r="W88" s="75">
        <f t="shared" si="26"/>
        <v>-7.65</v>
      </c>
      <c r="X88" s="75">
        <f t="shared" si="26"/>
        <v>0</v>
      </c>
      <c r="Y88" s="75">
        <f t="shared" si="3"/>
        <v>907.65</v>
      </c>
      <c r="Z88" s="75">
        <f t="shared" si="3"/>
        <v>4099.8</v>
      </c>
    </row>
    <row r="89" spans="1:26" ht="14.25" customHeight="1" x14ac:dyDescent="0.15">
      <c r="A89" s="132" t="s">
        <v>36</v>
      </c>
      <c r="B89" s="74" t="s">
        <v>142</v>
      </c>
      <c r="C89" s="74" t="s">
        <v>102</v>
      </c>
      <c r="D89" s="74" t="s">
        <v>103</v>
      </c>
      <c r="E89" s="75">
        <f t="shared" ref="E89:L89" si="27">E15+E52</f>
        <v>8000.1</v>
      </c>
      <c r="F89" s="75">
        <f t="shared" si="27"/>
        <v>1000</v>
      </c>
      <c r="G89" s="75">
        <f t="shared" si="27"/>
        <v>0</v>
      </c>
      <c r="H89" s="75">
        <f t="shared" si="27"/>
        <v>0</v>
      </c>
      <c r="I89" s="75">
        <f t="shared" si="27"/>
        <v>0</v>
      </c>
      <c r="J89" s="75">
        <f t="shared" si="27"/>
        <v>0</v>
      </c>
      <c r="K89" s="75">
        <f t="shared" si="27"/>
        <v>0</v>
      </c>
      <c r="L89" s="75">
        <f t="shared" si="27"/>
        <v>0</v>
      </c>
      <c r="M89" s="75">
        <f t="shared" si="5"/>
        <v>9000.1</v>
      </c>
      <c r="N89" s="75">
        <f t="shared" ref="N89:X89" si="28">N15+N52</f>
        <v>0</v>
      </c>
      <c r="O89" s="75">
        <f t="shared" si="28"/>
        <v>782.99</v>
      </c>
      <c r="P89" s="75">
        <f t="shared" si="28"/>
        <v>0</v>
      </c>
      <c r="Q89" s="75">
        <f t="shared" si="28"/>
        <v>0</v>
      </c>
      <c r="R89" s="75">
        <f t="shared" si="28"/>
        <v>0</v>
      </c>
      <c r="S89" s="75">
        <f t="shared" si="28"/>
        <v>-9.9999999999999992E-2</v>
      </c>
      <c r="T89" s="75">
        <f t="shared" si="28"/>
        <v>0</v>
      </c>
      <c r="U89" s="75">
        <f t="shared" si="28"/>
        <v>0</v>
      </c>
      <c r="V89" s="75">
        <f t="shared" si="28"/>
        <v>0</v>
      </c>
      <c r="W89" s="75">
        <f t="shared" si="28"/>
        <v>-433.95</v>
      </c>
      <c r="X89" s="75">
        <f t="shared" si="28"/>
        <v>0</v>
      </c>
      <c r="Y89" s="75">
        <f t="shared" si="3"/>
        <v>348.94000000000005</v>
      </c>
      <c r="Z89" s="75">
        <f t="shared" si="3"/>
        <v>9000.2000000000007</v>
      </c>
    </row>
    <row r="90" spans="1:26" ht="14.25" customHeight="1" x14ac:dyDescent="0.15">
      <c r="A90" s="132" t="s">
        <v>37</v>
      </c>
      <c r="B90" s="74" t="s">
        <v>143</v>
      </c>
      <c r="C90" s="74" t="s">
        <v>121</v>
      </c>
      <c r="D90" s="74" t="s">
        <v>86</v>
      </c>
      <c r="E90" s="75">
        <f t="shared" ref="E90:L90" si="29">E16+E53</f>
        <v>8000.1</v>
      </c>
      <c r="F90" s="75">
        <f t="shared" si="29"/>
        <v>1000</v>
      </c>
      <c r="G90" s="75">
        <f t="shared" si="29"/>
        <v>0</v>
      </c>
      <c r="H90" s="75">
        <f t="shared" si="29"/>
        <v>0</v>
      </c>
      <c r="I90" s="75">
        <f t="shared" si="29"/>
        <v>0</v>
      </c>
      <c r="J90" s="75">
        <f t="shared" si="29"/>
        <v>0</v>
      </c>
      <c r="K90" s="75">
        <f t="shared" si="29"/>
        <v>0</v>
      </c>
      <c r="L90" s="75">
        <f t="shared" si="29"/>
        <v>0</v>
      </c>
      <c r="M90" s="75">
        <f t="shared" si="5"/>
        <v>9000.1</v>
      </c>
      <c r="N90" s="75">
        <f t="shared" ref="N90:X90" si="30">N16+N53</f>
        <v>0</v>
      </c>
      <c r="O90" s="75">
        <f t="shared" si="30"/>
        <v>782.99</v>
      </c>
      <c r="P90" s="75">
        <f t="shared" si="30"/>
        <v>0</v>
      </c>
      <c r="Q90" s="75">
        <f t="shared" si="30"/>
        <v>0</v>
      </c>
      <c r="R90" s="75">
        <f t="shared" si="30"/>
        <v>266.66000000000003</v>
      </c>
      <c r="S90" s="75">
        <f t="shared" si="30"/>
        <v>-9.9999999999999992E-2</v>
      </c>
      <c r="T90" s="75">
        <f t="shared" si="30"/>
        <v>0</v>
      </c>
      <c r="U90" s="75">
        <f t="shared" si="30"/>
        <v>0</v>
      </c>
      <c r="V90" s="75">
        <f t="shared" si="30"/>
        <v>0</v>
      </c>
      <c r="W90" s="75">
        <f t="shared" si="30"/>
        <v>-433.95</v>
      </c>
      <c r="X90" s="75">
        <f t="shared" si="30"/>
        <v>0</v>
      </c>
      <c r="Y90" s="75">
        <f t="shared" si="3"/>
        <v>615.6</v>
      </c>
      <c r="Z90" s="75">
        <f t="shared" si="3"/>
        <v>8733.5999999999985</v>
      </c>
    </row>
    <row r="91" spans="1:26" ht="14.25" customHeight="1" x14ac:dyDescent="0.15">
      <c r="A91" s="132" t="s">
        <v>39</v>
      </c>
      <c r="B91" s="74" t="s">
        <v>145</v>
      </c>
      <c r="C91" s="74" t="s">
        <v>122</v>
      </c>
      <c r="D91" s="74" t="s">
        <v>104</v>
      </c>
      <c r="E91" s="75">
        <f t="shared" ref="E91:L91" si="31">E17+E54</f>
        <v>6000</v>
      </c>
      <c r="F91" s="75">
        <f t="shared" si="31"/>
        <v>0</v>
      </c>
      <c r="G91" s="75">
        <f t="shared" si="31"/>
        <v>0</v>
      </c>
      <c r="H91" s="75">
        <f t="shared" si="31"/>
        <v>0</v>
      </c>
      <c r="I91" s="75">
        <f t="shared" si="31"/>
        <v>0</v>
      </c>
      <c r="J91" s="75">
        <f t="shared" si="31"/>
        <v>0</v>
      </c>
      <c r="K91" s="75">
        <f t="shared" si="31"/>
        <v>0</v>
      </c>
      <c r="L91" s="75">
        <f t="shared" si="31"/>
        <v>0</v>
      </c>
      <c r="M91" s="75">
        <f t="shared" si="5"/>
        <v>6000</v>
      </c>
      <c r="N91" s="75">
        <f t="shared" ref="N91:X91" si="32">N17+N54</f>
        <v>0</v>
      </c>
      <c r="O91" s="75">
        <f t="shared" si="32"/>
        <v>153.96</v>
      </c>
      <c r="P91" s="75">
        <f t="shared" si="32"/>
        <v>0</v>
      </c>
      <c r="Q91" s="75">
        <f t="shared" si="32"/>
        <v>0</v>
      </c>
      <c r="R91" s="75">
        <f t="shared" si="32"/>
        <v>0</v>
      </c>
      <c r="S91" s="75">
        <f t="shared" si="32"/>
        <v>0</v>
      </c>
      <c r="T91" s="75">
        <f t="shared" si="32"/>
        <v>0</v>
      </c>
      <c r="U91" s="75">
        <f t="shared" si="32"/>
        <v>0</v>
      </c>
      <c r="V91" s="75">
        <f t="shared" si="32"/>
        <v>0</v>
      </c>
      <c r="W91" s="75">
        <f t="shared" si="32"/>
        <v>-76.98</v>
      </c>
      <c r="X91" s="75">
        <f t="shared" si="32"/>
        <v>0</v>
      </c>
      <c r="Y91" s="75">
        <f t="shared" si="3"/>
        <v>76.98</v>
      </c>
      <c r="Z91" s="75">
        <f t="shared" si="3"/>
        <v>6000</v>
      </c>
    </row>
    <row r="92" spans="1:26" ht="14.25" customHeight="1" x14ac:dyDescent="0.15">
      <c r="A92" s="132" t="s">
        <v>40</v>
      </c>
      <c r="B92" s="74" t="s">
        <v>146</v>
      </c>
      <c r="C92" s="74" t="s">
        <v>105</v>
      </c>
      <c r="D92" s="74" t="s">
        <v>86</v>
      </c>
      <c r="E92" s="75">
        <f t="shared" ref="E92:L92" si="33">E18+E55</f>
        <v>8700</v>
      </c>
      <c r="F92" s="75">
        <f t="shared" si="33"/>
        <v>1000</v>
      </c>
      <c r="G92" s="75">
        <f t="shared" si="33"/>
        <v>0</v>
      </c>
      <c r="H92" s="75">
        <f t="shared" si="33"/>
        <v>300</v>
      </c>
      <c r="I92" s="75">
        <f t="shared" si="33"/>
        <v>0</v>
      </c>
      <c r="J92" s="75">
        <f t="shared" si="33"/>
        <v>0</v>
      </c>
      <c r="K92" s="75">
        <f t="shared" si="33"/>
        <v>0</v>
      </c>
      <c r="L92" s="75">
        <f t="shared" si="33"/>
        <v>0</v>
      </c>
      <c r="M92" s="75">
        <f t="shared" si="5"/>
        <v>10000</v>
      </c>
      <c r="N92" s="75">
        <f t="shared" ref="N92:X92" si="34">N18+N55</f>
        <v>0</v>
      </c>
      <c r="O92" s="75">
        <f t="shared" si="34"/>
        <v>903.72</v>
      </c>
      <c r="P92" s="75">
        <f t="shared" si="34"/>
        <v>0</v>
      </c>
      <c r="Q92" s="75">
        <f t="shared" si="34"/>
        <v>4540</v>
      </c>
      <c r="R92" s="75">
        <f t="shared" si="34"/>
        <v>0</v>
      </c>
      <c r="S92" s="75">
        <f t="shared" si="34"/>
        <v>0</v>
      </c>
      <c r="T92" s="75">
        <f t="shared" si="34"/>
        <v>0</v>
      </c>
      <c r="U92" s="75">
        <f t="shared" si="34"/>
        <v>0</v>
      </c>
      <c r="V92" s="75">
        <f t="shared" si="34"/>
        <v>0</v>
      </c>
      <c r="W92" s="75">
        <f t="shared" si="34"/>
        <v>-469.78</v>
      </c>
      <c r="X92" s="75">
        <f t="shared" si="34"/>
        <v>672</v>
      </c>
      <c r="Y92" s="75">
        <f t="shared" si="3"/>
        <v>5645.9400000000005</v>
      </c>
      <c r="Z92" s="75">
        <f t="shared" si="3"/>
        <v>4788</v>
      </c>
    </row>
    <row r="93" spans="1:26" ht="14.25" customHeight="1" x14ac:dyDescent="0.15">
      <c r="A93" s="132" t="s">
        <v>41</v>
      </c>
      <c r="B93" s="74" t="s">
        <v>147</v>
      </c>
      <c r="C93" s="74" t="s">
        <v>106</v>
      </c>
      <c r="D93" s="74" t="s">
        <v>106</v>
      </c>
      <c r="E93" s="75">
        <f t="shared" ref="E93:L93" si="35">E19+E56</f>
        <v>4000.2</v>
      </c>
      <c r="F93" s="75">
        <f t="shared" si="35"/>
        <v>0</v>
      </c>
      <c r="G93" s="75">
        <f t="shared" si="35"/>
        <v>0</v>
      </c>
      <c r="H93" s="75">
        <f t="shared" si="35"/>
        <v>0</v>
      </c>
      <c r="I93" s="75">
        <f t="shared" si="35"/>
        <v>0</v>
      </c>
      <c r="J93" s="75">
        <f t="shared" si="35"/>
        <v>0</v>
      </c>
      <c r="K93" s="75">
        <f t="shared" si="35"/>
        <v>0</v>
      </c>
      <c r="L93" s="75">
        <f t="shared" si="35"/>
        <v>0</v>
      </c>
      <c r="M93" s="75">
        <f t="shared" si="5"/>
        <v>4000.2</v>
      </c>
      <c r="N93" s="75">
        <f t="shared" ref="N93:X93" si="36">N19+N56</f>
        <v>-143.36000000000001</v>
      </c>
      <c r="O93" s="75">
        <f t="shared" si="36"/>
        <v>0</v>
      </c>
      <c r="P93" s="75">
        <f t="shared" si="36"/>
        <v>0</v>
      </c>
      <c r="Q93" s="75">
        <f t="shared" si="36"/>
        <v>0</v>
      </c>
      <c r="R93" s="75">
        <f t="shared" si="36"/>
        <v>0</v>
      </c>
      <c r="S93" s="75">
        <f t="shared" si="36"/>
        <v>-0.04</v>
      </c>
      <c r="T93" s="75">
        <f t="shared" si="36"/>
        <v>0</v>
      </c>
      <c r="U93" s="75">
        <f t="shared" si="36"/>
        <v>0</v>
      </c>
      <c r="V93" s="75">
        <f t="shared" si="36"/>
        <v>0</v>
      </c>
      <c r="W93" s="75">
        <f t="shared" si="36"/>
        <v>0</v>
      </c>
      <c r="X93" s="75">
        <f t="shared" si="36"/>
        <v>0</v>
      </c>
      <c r="Y93" s="75">
        <f t="shared" si="3"/>
        <v>-143.4</v>
      </c>
      <c r="Z93" s="75">
        <f t="shared" si="3"/>
        <v>4143.6000000000004</v>
      </c>
    </row>
    <row r="94" spans="1:26" ht="14.25" customHeight="1" x14ac:dyDescent="0.15">
      <c r="A94" s="132" t="s">
        <v>42</v>
      </c>
      <c r="B94" s="74" t="s">
        <v>148</v>
      </c>
      <c r="C94" s="74" t="s">
        <v>123</v>
      </c>
      <c r="D94" s="74" t="s">
        <v>93</v>
      </c>
      <c r="E94" s="75">
        <f t="shared" ref="E94:L94" si="37">E20+E57</f>
        <v>8000.1</v>
      </c>
      <c r="F94" s="75">
        <f t="shared" si="37"/>
        <v>0</v>
      </c>
      <c r="G94" s="75">
        <f t="shared" si="37"/>
        <v>0</v>
      </c>
      <c r="H94" s="75">
        <f t="shared" si="37"/>
        <v>0</v>
      </c>
      <c r="I94" s="75">
        <f t="shared" si="37"/>
        <v>0</v>
      </c>
      <c r="J94" s="75">
        <f t="shared" si="37"/>
        <v>0</v>
      </c>
      <c r="K94" s="75">
        <f t="shared" si="37"/>
        <v>0</v>
      </c>
      <c r="L94" s="75">
        <f t="shared" si="37"/>
        <v>0</v>
      </c>
      <c r="M94" s="75">
        <f t="shared" si="5"/>
        <v>8000.1</v>
      </c>
      <c r="N94" s="75">
        <f t="shared" ref="N94:X94" si="38">N20+N57</f>
        <v>0</v>
      </c>
      <c r="O94" s="75">
        <f t="shared" si="38"/>
        <v>698.08</v>
      </c>
      <c r="P94" s="75">
        <f t="shared" si="38"/>
        <v>0</v>
      </c>
      <c r="Q94" s="75">
        <f t="shared" si="38"/>
        <v>0</v>
      </c>
      <c r="R94" s="75">
        <f t="shared" si="38"/>
        <v>0</v>
      </c>
      <c r="S94" s="75">
        <f t="shared" si="38"/>
        <v>-9.9999999999999992E-2</v>
      </c>
      <c r="T94" s="75">
        <f t="shared" si="38"/>
        <v>0</v>
      </c>
      <c r="U94" s="75">
        <f t="shared" si="38"/>
        <v>0</v>
      </c>
      <c r="V94" s="75">
        <f t="shared" si="38"/>
        <v>0</v>
      </c>
      <c r="W94" s="75">
        <f t="shared" si="38"/>
        <v>-349.04</v>
      </c>
      <c r="X94" s="75">
        <f t="shared" si="38"/>
        <v>0</v>
      </c>
      <c r="Y94" s="75">
        <f t="shared" si="3"/>
        <v>348.94000000000005</v>
      </c>
      <c r="Z94" s="75">
        <f t="shared" si="3"/>
        <v>8000.2</v>
      </c>
    </row>
    <row r="95" spans="1:26" ht="14.25" customHeight="1" x14ac:dyDescent="0.15">
      <c r="A95" s="132" t="s">
        <v>43</v>
      </c>
      <c r="B95" s="74" t="s">
        <v>149</v>
      </c>
      <c r="C95" s="74" t="s">
        <v>107</v>
      </c>
      <c r="D95" s="74" t="s">
        <v>108</v>
      </c>
      <c r="E95" s="75">
        <f t="shared" ref="E95:L95" si="39">E21+E58</f>
        <v>5000.1000000000004</v>
      </c>
      <c r="F95" s="75">
        <f t="shared" si="39"/>
        <v>1000</v>
      </c>
      <c r="G95" s="75">
        <f t="shared" si="39"/>
        <v>0</v>
      </c>
      <c r="H95" s="75">
        <f t="shared" si="39"/>
        <v>0</v>
      </c>
      <c r="I95" s="75">
        <f t="shared" si="39"/>
        <v>0</v>
      </c>
      <c r="J95" s="75">
        <f t="shared" si="39"/>
        <v>0</v>
      </c>
      <c r="K95" s="75">
        <f t="shared" si="39"/>
        <v>0</v>
      </c>
      <c r="L95" s="75">
        <f t="shared" si="39"/>
        <v>0</v>
      </c>
      <c r="M95" s="75">
        <f t="shared" si="5"/>
        <v>6000.1</v>
      </c>
      <c r="N95" s="75">
        <f t="shared" ref="N95:X95" si="40">N21+N58</f>
        <v>0</v>
      </c>
      <c r="O95" s="75">
        <f t="shared" si="40"/>
        <v>84.66</v>
      </c>
      <c r="P95" s="75">
        <f t="shared" si="40"/>
        <v>0</v>
      </c>
      <c r="Q95" s="75">
        <f t="shared" si="40"/>
        <v>0</v>
      </c>
      <c r="R95" s="75">
        <f t="shared" si="40"/>
        <v>0</v>
      </c>
      <c r="S95" s="75">
        <f t="shared" si="40"/>
        <v>-9.9999999999999992E-2</v>
      </c>
      <c r="T95" s="75">
        <f t="shared" si="40"/>
        <v>0</v>
      </c>
      <c r="U95" s="75">
        <f t="shared" si="40"/>
        <v>0</v>
      </c>
      <c r="V95" s="75">
        <f t="shared" si="40"/>
        <v>0</v>
      </c>
      <c r="W95" s="75">
        <f t="shared" si="40"/>
        <v>-76.989999999999995</v>
      </c>
      <c r="X95" s="75">
        <f t="shared" si="40"/>
        <v>0</v>
      </c>
      <c r="Y95" s="75">
        <f t="shared" si="3"/>
        <v>7.5699999999999994</v>
      </c>
      <c r="Z95" s="75">
        <f t="shared" si="3"/>
        <v>6000.2</v>
      </c>
    </row>
    <row r="96" spans="1:26" ht="14.25" customHeight="1" x14ac:dyDescent="0.15">
      <c r="A96" s="132" t="s">
        <v>44</v>
      </c>
      <c r="B96" s="74" t="s">
        <v>150</v>
      </c>
      <c r="C96" s="74" t="s">
        <v>109</v>
      </c>
      <c r="D96" s="74" t="s">
        <v>90</v>
      </c>
      <c r="E96" s="75">
        <f t="shared" ref="E96:L96" si="41">E22+E59</f>
        <v>3999.9</v>
      </c>
      <c r="F96" s="75">
        <f t="shared" si="41"/>
        <v>0</v>
      </c>
      <c r="G96" s="75">
        <f t="shared" si="41"/>
        <v>0</v>
      </c>
      <c r="H96" s="75">
        <f t="shared" si="41"/>
        <v>0</v>
      </c>
      <c r="I96" s="75">
        <f t="shared" si="41"/>
        <v>0</v>
      </c>
      <c r="J96" s="75">
        <f t="shared" si="41"/>
        <v>0</v>
      </c>
      <c r="K96" s="75">
        <f t="shared" si="41"/>
        <v>0</v>
      </c>
      <c r="L96" s="75">
        <f t="shared" si="41"/>
        <v>0</v>
      </c>
      <c r="M96" s="75">
        <f t="shared" si="5"/>
        <v>3999.9</v>
      </c>
      <c r="N96" s="75">
        <f t="shared" ref="N96:X96" si="42">N22+N59</f>
        <v>-143.38</v>
      </c>
      <c r="O96" s="75">
        <f t="shared" si="42"/>
        <v>0</v>
      </c>
      <c r="P96" s="75">
        <f t="shared" si="42"/>
        <v>0</v>
      </c>
      <c r="Q96" s="75">
        <f t="shared" si="42"/>
        <v>0</v>
      </c>
      <c r="R96" s="75">
        <f t="shared" si="42"/>
        <v>0</v>
      </c>
      <c r="S96" s="75">
        <f t="shared" si="42"/>
        <v>-0.12</v>
      </c>
      <c r="T96" s="75">
        <f t="shared" si="42"/>
        <v>0</v>
      </c>
      <c r="U96" s="75">
        <f t="shared" si="42"/>
        <v>0</v>
      </c>
      <c r="V96" s="75">
        <f t="shared" si="42"/>
        <v>0</v>
      </c>
      <c r="W96" s="75">
        <f t="shared" si="42"/>
        <v>0</v>
      </c>
      <c r="X96" s="75">
        <f t="shared" si="42"/>
        <v>0</v>
      </c>
      <c r="Y96" s="75">
        <f t="shared" si="3"/>
        <v>-143.5</v>
      </c>
      <c r="Z96" s="75">
        <f t="shared" si="3"/>
        <v>4143.3999999999996</v>
      </c>
    </row>
    <row r="97" spans="1:26" ht="14.25" customHeight="1" x14ac:dyDescent="0.15">
      <c r="A97" s="132" t="s">
        <v>46</v>
      </c>
      <c r="B97" s="74" t="s">
        <v>152</v>
      </c>
      <c r="C97" s="74" t="s">
        <v>111</v>
      </c>
      <c r="D97" s="74" t="s">
        <v>86</v>
      </c>
      <c r="E97" s="75">
        <f t="shared" ref="E97:L97" si="43">E23+E60</f>
        <v>6999.9</v>
      </c>
      <c r="F97" s="75">
        <f t="shared" si="43"/>
        <v>0</v>
      </c>
      <c r="G97" s="75">
        <f t="shared" si="43"/>
        <v>0</v>
      </c>
      <c r="H97" s="75">
        <f t="shared" si="43"/>
        <v>0</v>
      </c>
      <c r="I97" s="75">
        <f t="shared" si="43"/>
        <v>0</v>
      </c>
      <c r="J97" s="75">
        <f t="shared" si="43"/>
        <v>0</v>
      </c>
      <c r="K97" s="75">
        <f t="shared" si="43"/>
        <v>0</v>
      </c>
      <c r="L97" s="75">
        <f t="shared" si="43"/>
        <v>0</v>
      </c>
      <c r="M97" s="75">
        <f t="shared" si="5"/>
        <v>6999.9</v>
      </c>
      <c r="N97" s="75">
        <f t="shared" ref="N97:X97" si="44">N23+N60</f>
        <v>0</v>
      </c>
      <c r="O97" s="75">
        <f t="shared" si="44"/>
        <v>303.3</v>
      </c>
      <c r="P97" s="75">
        <f t="shared" si="44"/>
        <v>0</v>
      </c>
      <c r="Q97" s="75">
        <f t="shared" si="44"/>
        <v>0</v>
      </c>
      <c r="R97" s="75">
        <f t="shared" si="44"/>
        <v>233.33</v>
      </c>
      <c r="S97" s="75">
        <f t="shared" si="44"/>
        <v>-0.1</v>
      </c>
      <c r="T97" s="75">
        <f t="shared" si="44"/>
        <v>0</v>
      </c>
      <c r="U97" s="75">
        <f t="shared" si="44"/>
        <v>0</v>
      </c>
      <c r="V97" s="75">
        <f t="shared" si="44"/>
        <v>0</v>
      </c>
      <c r="W97" s="75">
        <f t="shared" si="44"/>
        <v>-151.65</v>
      </c>
      <c r="X97" s="75">
        <f t="shared" si="44"/>
        <v>0</v>
      </c>
      <c r="Y97" s="75">
        <f t="shared" si="3"/>
        <v>384.88</v>
      </c>
      <c r="Z97" s="75">
        <f t="shared" si="3"/>
        <v>6766.6</v>
      </c>
    </row>
    <row r="98" spans="1:26" ht="14.25" customHeight="1" x14ac:dyDescent="0.15">
      <c r="A98" s="132" t="s">
        <v>52</v>
      </c>
      <c r="B98" s="74" t="s">
        <v>157</v>
      </c>
      <c r="C98" s="74" t="s">
        <v>83</v>
      </c>
      <c r="D98" s="74" t="s">
        <v>124</v>
      </c>
      <c r="E98" s="75">
        <f t="shared" ref="E98:L98" si="45">E24+E61</f>
        <v>10000.200000000001</v>
      </c>
      <c r="F98" s="75">
        <f t="shared" si="45"/>
        <v>0</v>
      </c>
      <c r="G98" s="75">
        <f t="shared" si="45"/>
        <v>0</v>
      </c>
      <c r="H98" s="75">
        <f t="shared" si="45"/>
        <v>0</v>
      </c>
      <c r="I98" s="75">
        <f t="shared" si="45"/>
        <v>0</v>
      </c>
      <c r="J98" s="75">
        <f t="shared" si="45"/>
        <v>0</v>
      </c>
      <c r="K98" s="75">
        <f t="shared" si="45"/>
        <v>0</v>
      </c>
      <c r="L98" s="75">
        <f t="shared" si="45"/>
        <v>0</v>
      </c>
      <c r="M98" s="75">
        <f t="shared" si="5"/>
        <v>10000.200000000001</v>
      </c>
      <c r="N98" s="75">
        <f t="shared" ref="N98:X98" si="46">N24+N61</f>
        <v>0</v>
      </c>
      <c r="O98" s="75">
        <f t="shared" si="46"/>
        <v>1047.1199999999999</v>
      </c>
      <c r="P98" s="75">
        <f t="shared" si="46"/>
        <v>0</v>
      </c>
      <c r="Q98" s="75">
        <f t="shared" si="46"/>
        <v>0</v>
      </c>
      <c r="R98" s="75">
        <f t="shared" si="46"/>
        <v>0</v>
      </c>
      <c r="S98" s="75">
        <f t="shared" si="46"/>
        <v>0</v>
      </c>
      <c r="T98" s="75">
        <f t="shared" si="46"/>
        <v>0</v>
      </c>
      <c r="U98" s="75">
        <f t="shared" si="46"/>
        <v>0</v>
      </c>
      <c r="V98" s="75">
        <f t="shared" si="46"/>
        <v>0</v>
      </c>
      <c r="W98" s="75">
        <f t="shared" si="46"/>
        <v>-523.55999999999995</v>
      </c>
      <c r="X98" s="75">
        <f t="shared" si="46"/>
        <v>0</v>
      </c>
      <c r="Y98" s="75">
        <f t="shared" si="3"/>
        <v>523.55999999999995</v>
      </c>
      <c r="Z98" s="75">
        <f t="shared" si="3"/>
        <v>10000.200000000001</v>
      </c>
    </row>
    <row r="99" spans="1:26" ht="14.25" customHeight="1" x14ac:dyDescent="0.15">
      <c r="A99" s="132" t="s">
        <v>53</v>
      </c>
      <c r="B99" s="74" t="s">
        <v>158</v>
      </c>
      <c r="C99" s="74" t="s">
        <v>112</v>
      </c>
      <c r="D99" s="74" t="s">
        <v>113</v>
      </c>
      <c r="E99" s="75">
        <f t="shared" ref="E99:L99" si="47">E25+E62</f>
        <v>8000.1</v>
      </c>
      <c r="F99" s="75">
        <f t="shared" si="47"/>
        <v>0</v>
      </c>
      <c r="G99" s="75">
        <f t="shared" si="47"/>
        <v>0</v>
      </c>
      <c r="H99" s="75">
        <f t="shared" si="47"/>
        <v>0</v>
      </c>
      <c r="I99" s="75">
        <f t="shared" si="47"/>
        <v>0</v>
      </c>
      <c r="J99" s="75">
        <f t="shared" si="47"/>
        <v>0</v>
      </c>
      <c r="K99" s="75">
        <f t="shared" si="47"/>
        <v>0</v>
      </c>
      <c r="L99" s="75">
        <f t="shared" si="47"/>
        <v>0</v>
      </c>
      <c r="M99" s="75">
        <f t="shared" si="5"/>
        <v>8000.1</v>
      </c>
      <c r="N99" s="75">
        <f t="shared" ref="N99:X99" si="48">N25+N62</f>
        <v>0</v>
      </c>
      <c r="O99" s="75">
        <f t="shared" si="48"/>
        <v>698.08</v>
      </c>
      <c r="P99" s="75">
        <f t="shared" si="48"/>
        <v>0</v>
      </c>
      <c r="Q99" s="75">
        <f t="shared" si="48"/>
        <v>0</v>
      </c>
      <c r="R99" s="75">
        <f t="shared" si="48"/>
        <v>0</v>
      </c>
      <c r="S99" s="75">
        <f t="shared" si="48"/>
        <v>0.1</v>
      </c>
      <c r="T99" s="75">
        <f t="shared" si="48"/>
        <v>0</v>
      </c>
      <c r="U99" s="75">
        <f t="shared" si="48"/>
        <v>0</v>
      </c>
      <c r="V99" s="75">
        <f t="shared" si="48"/>
        <v>0</v>
      </c>
      <c r="W99" s="75">
        <f t="shared" si="48"/>
        <v>-349.04</v>
      </c>
      <c r="X99" s="75">
        <f t="shared" si="48"/>
        <v>0</v>
      </c>
      <c r="Y99" s="75">
        <f t="shared" si="3"/>
        <v>349.14000000000004</v>
      </c>
      <c r="Z99" s="75">
        <f t="shared" si="3"/>
        <v>8000</v>
      </c>
    </row>
    <row r="100" spans="1:26" ht="14.25" customHeight="1" x14ac:dyDescent="0.15">
      <c r="A100" s="132" t="s">
        <v>54</v>
      </c>
      <c r="B100" s="74" t="s">
        <v>159</v>
      </c>
      <c r="C100" s="74" t="s">
        <v>114</v>
      </c>
      <c r="D100" s="74" t="s">
        <v>101</v>
      </c>
      <c r="E100" s="75">
        <f t="shared" ref="E100:L100" si="49">E26+E63</f>
        <v>5000.1000000000004</v>
      </c>
      <c r="F100" s="75">
        <f t="shared" si="49"/>
        <v>0</v>
      </c>
      <c r="G100" s="75">
        <f t="shared" si="49"/>
        <v>0</v>
      </c>
      <c r="H100" s="75">
        <f t="shared" si="49"/>
        <v>0</v>
      </c>
      <c r="I100" s="75">
        <f t="shared" si="49"/>
        <v>0</v>
      </c>
      <c r="J100" s="75">
        <f t="shared" si="49"/>
        <v>0</v>
      </c>
      <c r="K100" s="75">
        <f t="shared" si="49"/>
        <v>0</v>
      </c>
      <c r="L100" s="75">
        <f t="shared" si="49"/>
        <v>0</v>
      </c>
      <c r="M100" s="75">
        <f t="shared" si="5"/>
        <v>5000.1000000000004</v>
      </c>
      <c r="N100" s="75">
        <f t="shared" ref="N100:X100" si="50">N26+N63</f>
        <v>0</v>
      </c>
      <c r="O100" s="75">
        <f t="shared" si="50"/>
        <v>15.34</v>
      </c>
      <c r="P100" s="75">
        <f t="shared" si="50"/>
        <v>0</v>
      </c>
      <c r="Q100" s="75">
        <f t="shared" si="50"/>
        <v>0</v>
      </c>
      <c r="R100" s="75">
        <f t="shared" si="50"/>
        <v>0</v>
      </c>
      <c r="S100" s="75">
        <f t="shared" si="50"/>
        <v>0.1</v>
      </c>
      <c r="T100" s="75">
        <f t="shared" si="50"/>
        <v>0</v>
      </c>
      <c r="U100" s="75">
        <f t="shared" si="50"/>
        <v>0</v>
      </c>
      <c r="V100" s="75">
        <f t="shared" si="50"/>
        <v>0</v>
      </c>
      <c r="W100" s="75">
        <f t="shared" si="50"/>
        <v>-7.67</v>
      </c>
      <c r="X100" s="75">
        <f t="shared" si="50"/>
        <v>0</v>
      </c>
      <c r="Y100" s="75">
        <f t="shared" si="3"/>
        <v>7.77</v>
      </c>
      <c r="Z100" s="75">
        <f t="shared" si="3"/>
        <v>5000</v>
      </c>
    </row>
    <row r="101" spans="1:26" ht="14.25" customHeight="1" x14ac:dyDescent="0.15">
      <c r="A101" s="132" t="s">
        <v>55</v>
      </c>
      <c r="B101" s="74" t="s">
        <v>162</v>
      </c>
      <c r="C101" s="74" t="s">
        <v>89</v>
      </c>
      <c r="D101" s="74" t="s">
        <v>90</v>
      </c>
      <c r="E101" s="75">
        <f t="shared" ref="E101:L101" si="51">E27+E64</f>
        <v>6999.9</v>
      </c>
      <c r="F101" s="75">
        <f t="shared" si="51"/>
        <v>1000</v>
      </c>
      <c r="G101" s="75">
        <f t="shared" si="51"/>
        <v>0</v>
      </c>
      <c r="H101" s="75">
        <f t="shared" si="51"/>
        <v>0</v>
      </c>
      <c r="I101" s="75">
        <f t="shared" si="51"/>
        <v>0</v>
      </c>
      <c r="J101" s="75">
        <f t="shared" si="51"/>
        <v>0</v>
      </c>
      <c r="K101" s="75">
        <f t="shared" si="51"/>
        <v>0</v>
      </c>
      <c r="L101" s="75">
        <f t="shared" si="51"/>
        <v>0</v>
      </c>
      <c r="M101" s="75">
        <f t="shared" si="5"/>
        <v>7999.9</v>
      </c>
      <c r="N101" s="75">
        <f t="shared" ref="N101:X101" si="52">N27+N64</f>
        <v>0</v>
      </c>
      <c r="O101" s="75">
        <f t="shared" si="52"/>
        <v>500.66999999999996</v>
      </c>
      <c r="P101" s="75">
        <f t="shared" si="52"/>
        <v>0</v>
      </c>
      <c r="Q101" s="75">
        <f t="shared" si="52"/>
        <v>0</v>
      </c>
      <c r="R101" s="75">
        <f t="shared" si="52"/>
        <v>0</v>
      </c>
      <c r="S101" s="75">
        <f t="shared" si="52"/>
        <v>-0.1</v>
      </c>
      <c r="T101" s="75">
        <f t="shared" si="52"/>
        <v>0</v>
      </c>
      <c r="U101" s="75">
        <f t="shared" si="52"/>
        <v>0</v>
      </c>
      <c r="V101" s="75">
        <f t="shared" si="52"/>
        <v>0</v>
      </c>
      <c r="W101" s="75">
        <f t="shared" si="52"/>
        <v>-349.02</v>
      </c>
      <c r="X101" s="75">
        <f t="shared" si="52"/>
        <v>1690</v>
      </c>
      <c r="Y101" s="75">
        <f t="shared" si="3"/>
        <v>1841.5500000000002</v>
      </c>
      <c r="Z101" s="75">
        <f t="shared" si="3"/>
        <v>6310</v>
      </c>
    </row>
    <row r="102" spans="1:26" ht="14.25" customHeight="1" x14ac:dyDescent="0.15">
      <c r="A102" s="132" t="s">
        <v>57</v>
      </c>
      <c r="B102" s="74" t="s">
        <v>163</v>
      </c>
      <c r="C102" s="74" t="s">
        <v>115</v>
      </c>
      <c r="D102" s="74" t="s">
        <v>89</v>
      </c>
      <c r="E102" s="75">
        <f t="shared" ref="E102:L102" si="53">E28+E65</f>
        <v>6999.9</v>
      </c>
      <c r="F102" s="75">
        <f t="shared" si="53"/>
        <v>0</v>
      </c>
      <c r="G102" s="75">
        <f t="shared" si="53"/>
        <v>0</v>
      </c>
      <c r="H102" s="75">
        <f t="shared" si="53"/>
        <v>0</v>
      </c>
      <c r="I102" s="75">
        <f t="shared" si="53"/>
        <v>0</v>
      </c>
      <c r="J102" s="75">
        <f t="shared" si="53"/>
        <v>0</v>
      </c>
      <c r="K102" s="75">
        <f t="shared" si="53"/>
        <v>0</v>
      </c>
      <c r="L102" s="75">
        <f t="shared" si="53"/>
        <v>0</v>
      </c>
      <c r="M102" s="75">
        <f t="shared" si="5"/>
        <v>6999.9</v>
      </c>
      <c r="N102" s="75">
        <f t="shared" ref="N102:X102" si="54">N28+N65</f>
        <v>0</v>
      </c>
      <c r="O102" s="75">
        <f t="shared" si="54"/>
        <v>303.3</v>
      </c>
      <c r="P102" s="75">
        <f t="shared" si="54"/>
        <v>0</v>
      </c>
      <c r="Q102" s="75">
        <f t="shared" si="54"/>
        <v>0</v>
      </c>
      <c r="R102" s="75">
        <f t="shared" si="54"/>
        <v>0</v>
      </c>
      <c r="S102" s="75">
        <f t="shared" si="54"/>
        <v>-0.1</v>
      </c>
      <c r="T102" s="75">
        <f t="shared" si="54"/>
        <v>0</v>
      </c>
      <c r="U102" s="75">
        <f t="shared" si="54"/>
        <v>0</v>
      </c>
      <c r="V102" s="75">
        <f t="shared" si="54"/>
        <v>0</v>
      </c>
      <c r="W102" s="75">
        <f t="shared" si="54"/>
        <v>-151.65</v>
      </c>
      <c r="X102" s="75">
        <f t="shared" si="54"/>
        <v>0</v>
      </c>
      <c r="Y102" s="75">
        <f t="shared" si="3"/>
        <v>151.54999999999998</v>
      </c>
      <c r="Z102" s="75">
        <f t="shared" si="3"/>
        <v>7000</v>
      </c>
    </row>
    <row r="103" spans="1:26" ht="14.25" customHeight="1" x14ac:dyDescent="0.15">
      <c r="A103" s="132" t="s">
        <v>58</v>
      </c>
      <c r="B103" s="74" t="s">
        <v>165</v>
      </c>
      <c r="C103" s="74" t="s">
        <v>123</v>
      </c>
      <c r="D103" s="74" t="s">
        <v>93</v>
      </c>
      <c r="E103" s="75">
        <f t="shared" ref="E103:L103" si="55">E29+E66</f>
        <v>7466.73</v>
      </c>
      <c r="F103" s="75">
        <f t="shared" si="55"/>
        <v>0</v>
      </c>
      <c r="G103" s="75">
        <f t="shared" si="55"/>
        <v>0</v>
      </c>
      <c r="H103" s="75">
        <f t="shared" si="55"/>
        <v>0</v>
      </c>
      <c r="I103" s="75">
        <f t="shared" si="55"/>
        <v>0</v>
      </c>
      <c r="J103" s="75">
        <f t="shared" si="55"/>
        <v>0</v>
      </c>
      <c r="K103" s="75">
        <f t="shared" si="55"/>
        <v>0</v>
      </c>
      <c r="L103" s="75">
        <f t="shared" si="55"/>
        <v>0</v>
      </c>
      <c r="M103" s="75">
        <f t="shared" si="5"/>
        <v>7466.73</v>
      </c>
      <c r="N103" s="75">
        <f t="shared" ref="N103:X103" si="56">N29+N66</f>
        <v>0</v>
      </c>
      <c r="O103" s="75">
        <f t="shared" si="56"/>
        <v>497.07000000000005</v>
      </c>
      <c r="P103" s="75">
        <f t="shared" si="56"/>
        <v>0</v>
      </c>
      <c r="Q103" s="75">
        <f t="shared" si="56"/>
        <v>0</v>
      </c>
      <c r="R103" s="75">
        <f t="shared" si="56"/>
        <v>0</v>
      </c>
      <c r="S103" s="75">
        <f t="shared" si="56"/>
        <v>0.13</v>
      </c>
      <c r="T103" s="75">
        <f t="shared" si="56"/>
        <v>0</v>
      </c>
      <c r="U103" s="75">
        <f t="shared" si="56"/>
        <v>0</v>
      </c>
      <c r="V103" s="75">
        <f t="shared" si="56"/>
        <v>0</v>
      </c>
      <c r="W103" s="75">
        <f t="shared" si="56"/>
        <v>-148.03</v>
      </c>
      <c r="X103" s="75">
        <f t="shared" si="56"/>
        <v>0</v>
      </c>
      <c r="Y103" s="75">
        <f t="shared" si="3"/>
        <v>349.17</v>
      </c>
      <c r="Z103" s="75">
        <f t="shared" si="3"/>
        <v>7466.6</v>
      </c>
    </row>
    <row r="104" spans="1:26" ht="14.25" customHeight="1" x14ac:dyDescent="0.15">
      <c r="A104" s="132" t="s">
        <v>60</v>
      </c>
      <c r="B104" s="74" t="s">
        <v>167</v>
      </c>
      <c r="C104" s="74" t="s">
        <v>116</v>
      </c>
      <c r="D104" s="74" t="s">
        <v>117</v>
      </c>
      <c r="E104" s="75">
        <f t="shared" ref="E104:L104" si="57">E30+E67</f>
        <v>30000</v>
      </c>
      <c r="F104" s="75">
        <f t="shared" si="57"/>
        <v>0</v>
      </c>
      <c r="G104" s="75">
        <f t="shared" si="57"/>
        <v>0</v>
      </c>
      <c r="H104" s="75">
        <f t="shared" si="57"/>
        <v>0</v>
      </c>
      <c r="I104" s="75">
        <f t="shared" si="57"/>
        <v>0</v>
      </c>
      <c r="J104" s="75">
        <f t="shared" si="57"/>
        <v>0</v>
      </c>
      <c r="K104" s="75">
        <f t="shared" si="57"/>
        <v>0</v>
      </c>
      <c r="L104" s="75">
        <f t="shared" si="57"/>
        <v>0</v>
      </c>
      <c r="M104" s="75">
        <f t="shared" si="5"/>
        <v>30000</v>
      </c>
      <c r="N104" s="75">
        <f t="shared" ref="N104:X104" si="58">N30+N67</f>
        <v>0</v>
      </c>
      <c r="O104" s="75">
        <f t="shared" si="58"/>
        <v>5518.74</v>
      </c>
      <c r="P104" s="75">
        <f t="shared" si="58"/>
        <v>0</v>
      </c>
      <c r="Q104" s="75">
        <f t="shared" si="58"/>
        <v>4800</v>
      </c>
      <c r="R104" s="75">
        <f t="shared" si="58"/>
        <v>0</v>
      </c>
      <c r="S104" s="75">
        <f t="shared" si="58"/>
        <v>0</v>
      </c>
      <c r="T104" s="75">
        <f t="shared" si="58"/>
        <v>0</v>
      </c>
      <c r="U104" s="75">
        <f t="shared" si="58"/>
        <v>0</v>
      </c>
      <c r="V104" s="75">
        <f t="shared" si="58"/>
        <v>0</v>
      </c>
      <c r="W104" s="75">
        <f t="shared" si="58"/>
        <v>-2759.37</v>
      </c>
      <c r="X104" s="75">
        <f t="shared" si="58"/>
        <v>0</v>
      </c>
      <c r="Y104" s="75">
        <f t="shared" si="3"/>
        <v>7559.37</v>
      </c>
      <c r="Z104" s="75">
        <f t="shared" si="3"/>
        <v>25200</v>
      </c>
    </row>
    <row r="105" spans="1:26" ht="14.25" customHeight="1" x14ac:dyDescent="0.15">
      <c r="A105" s="132" t="s">
        <v>61</v>
      </c>
      <c r="B105" s="74" t="s">
        <v>168</v>
      </c>
      <c r="C105" s="74" t="s">
        <v>118</v>
      </c>
      <c r="D105" s="74" t="s">
        <v>95</v>
      </c>
      <c r="E105" s="75">
        <f t="shared" ref="E105:L105" si="59">E31+E68</f>
        <v>6000</v>
      </c>
      <c r="F105" s="75">
        <f t="shared" si="59"/>
        <v>0</v>
      </c>
      <c r="G105" s="75">
        <f t="shared" si="59"/>
        <v>0</v>
      </c>
      <c r="H105" s="75">
        <f t="shared" si="59"/>
        <v>0</v>
      </c>
      <c r="I105" s="75">
        <f t="shared" si="59"/>
        <v>0</v>
      </c>
      <c r="J105" s="75">
        <f t="shared" si="59"/>
        <v>0</v>
      </c>
      <c r="K105" s="75">
        <f t="shared" si="59"/>
        <v>0</v>
      </c>
      <c r="L105" s="75">
        <f t="shared" si="59"/>
        <v>0</v>
      </c>
      <c r="M105" s="75">
        <f t="shared" si="5"/>
        <v>6000</v>
      </c>
      <c r="N105" s="75">
        <f t="shared" ref="N105:X105" si="60">N31+N68</f>
        <v>0</v>
      </c>
      <c r="O105" s="75">
        <f t="shared" si="60"/>
        <v>153.96</v>
      </c>
      <c r="P105" s="75">
        <f t="shared" si="60"/>
        <v>0</v>
      </c>
      <c r="Q105" s="75">
        <f t="shared" si="60"/>
        <v>2000</v>
      </c>
      <c r="R105" s="75">
        <f t="shared" si="60"/>
        <v>0</v>
      </c>
      <c r="S105" s="75">
        <f t="shared" si="60"/>
        <v>0</v>
      </c>
      <c r="T105" s="75">
        <f t="shared" si="60"/>
        <v>0</v>
      </c>
      <c r="U105" s="75">
        <f t="shared" si="60"/>
        <v>0</v>
      </c>
      <c r="V105" s="75">
        <f t="shared" si="60"/>
        <v>0</v>
      </c>
      <c r="W105" s="75">
        <f t="shared" si="60"/>
        <v>-76.98</v>
      </c>
      <c r="X105" s="75">
        <f t="shared" si="60"/>
        <v>0</v>
      </c>
      <c r="Y105" s="75">
        <f t="shared" si="3"/>
        <v>2076.98</v>
      </c>
      <c r="Z105" s="75">
        <f t="shared" si="3"/>
        <v>4000</v>
      </c>
    </row>
    <row r="106" spans="1:26" ht="14.25" customHeight="1" x14ac:dyDescent="0.15">
      <c r="A106" s="132" t="s">
        <v>68</v>
      </c>
      <c r="B106" s="142" t="s">
        <v>170</v>
      </c>
      <c r="C106" s="142" t="s">
        <v>89</v>
      </c>
      <c r="D106" s="98" t="s">
        <v>90</v>
      </c>
      <c r="E106" s="75">
        <f t="shared" ref="E106:L106" si="61">E32+E69</f>
        <v>7000</v>
      </c>
      <c r="F106" s="75">
        <f t="shared" si="61"/>
        <v>0</v>
      </c>
      <c r="G106" s="75">
        <f t="shared" si="61"/>
        <v>0</v>
      </c>
      <c r="H106" s="75">
        <f t="shared" si="61"/>
        <v>0</v>
      </c>
      <c r="I106" s="75">
        <f t="shared" si="61"/>
        <v>0</v>
      </c>
      <c r="J106" s="75">
        <f t="shared" si="61"/>
        <v>0</v>
      </c>
      <c r="K106" s="75">
        <f t="shared" si="61"/>
        <v>0</v>
      </c>
      <c r="L106" s="75">
        <f t="shared" si="61"/>
        <v>0</v>
      </c>
      <c r="M106" s="75">
        <f t="shared" si="5"/>
        <v>7000</v>
      </c>
      <c r="N106" s="75">
        <f t="shared" ref="N106:X106" si="62">N32+N69</f>
        <v>0</v>
      </c>
      <c r="O106" s="75">
        <f t="shared" si="62"/>
        <v>740.73</v>
      </c>
      <c r="P106" s="75">
        <f t="shared" si="62"/>
        <v>0</v>
      </c>
      <c r="Q106" s="75">
        <f t="shared" si="62"/>
        <v>0</v>
      </c>
      <c r="R106" s="75">
        <f t="shared" si="62"/>
        <v>0</v>
      </c>
      <c r="S106" s="75">
        <f t="shared" si="62"/>
        <v>-0.08</v>
      </c>
      <c r="T106" s="75">
        <f t="shared" si="62"/>
        <v>0</v>
      </c>
      <c r="U106" s="75">
        <f t="shared" si="62"/>
        <v>0</v>
      </c>
      <c r="V106" s="75">
        <f t="shared" si="62"/>
        <v>0</v>
      </c>
      <c r="W106" s="75">
        <f t="shared" si="62"/>
        <v>-151.66</v>
      </c>
      <c r="X106" s="75">
        <f t="shared" si="62"/>
        <v>0</v>
      </c>
      <c r="Y106" s="75">
        <f t="shared" si="3"/>
        <v>588.99</v>
      </c>
      <c r="Z106" s="75">
        <f t="shared" si="3"/>
        <v>7000</v>
      </c>
    </row>
    <row r="107" spans="1:26" ht="14.25" customHeight="1" x14ac:dyDescent="0.15">
      <c r="A107" s="132" t="s">
        <v>71</v>
      </c>
      <c r="B107" s="74" t="s">
        <v>171</v>
      </c>
      <c r="C107" s="142" t="s">
        <v>110</v>
      </c>
      <c r="D107" s="98" t="s">
        <v>124</v>
      </c>
      <c r="E107" s="75">
        <f t="shared" ref="E107:L107" si="63">E33+E70</f>
        <v>10000.049999999999</v>
      </c>
      <c r="F107" s="75">
        <f t="shared" si="63"/>
        <v>0</v>
      </c>
      <c r="G107" s="75">
        <f t="shared" si="63"/>
        <v>0</v>
      </c>
      <c r="H107" s="75">
        <f t="shared" si="63"/>
        <v>0</v>
      </c>
      <c r="I107" s="75">
        <f t="shared" si="63"/>
        <v>0</v>
      </c>
      <c r="J107" s="75">
        <f t="shared" si="63"/>
        <v>0</v>
      </c>
      <c r="K107" s="75">
        <f t="shared" si="63"/>
        <v>0</v>
      </c>
      <c r="L107" s="75">
        <f t="shared" si="63"/>
        <v>0</v>
      </c>
      <c r="M107" s="75">
        <f t="shared" si="5"/>
        <v>10000.049999999999</v>
      </c>
      <c r="N107" s="75">
        <f t="shared" ref="N107:X107" si="64">N33+N70</f>
        <v>0</v>
      </c>
      <c r="O107" s="75">
        <f t="shared" si="64"/>
        <v>1047.06</v>
      </c>
      <c r="P107" s="75">
        <f t="shared" si="64"/>
        <v>0</v>
      </c>
      <c r="Q107" s="75">
        <f t="shared" si="64"/>
        <v>400</v>
      </c>
      <c r="R107" s="75">
        <f t="shared" si="64"/>
        <v>0</v>
      </c>
      <c r="S107" s="75">
        <f t="shared" si="64"/>
        <v>9.9999999999999992E-2</v>
      </c>
      <c r="T107" s="75">
        <f t="shared" si="64"/>
        <v>0</v>
      </c>
      <c r="U107" s="75">
        <f t="shared" si="64"/>
        <v>0</v>
      </c>
      <c r="V107" s="75">
        <f t="shared" si="64"/>
        <v>0</v>
      </c>
      <c r="W107" s="75">
        <f t="shared" si="64"/>
        <v>-523.53</v>
      </c>
      <c r="X107" s="75">
        <f t="shared" si="64"/>
        <v>0</v>
      </c>
      <c r="Y107" s="75">
        <f t="shared" si="3"/>
        <v>923.63</v>
      </c>
      <c r="Z107" s="75">
        <f t="shared" si="3"/>
        <v>9600</v>
      </c>
    </row>
    <row r="108" spans="1:26" ht="14.25" customHeight="1" thickBot="1" x14ac:dyDescent="0.2">
      <c r="A108" s="132" t="s">
        <v>72</v>
      </c>
      <c r="B108" s="74" t="s">
        <v>172</v>
      </c>
      <c r="C108" s="142" t="s">
        <v>106</v>
      </c>
      <c r="D108" s="98" t="s">
        <v>90</v>
      </c>
      <c r="E108" s="75">
        <f t="shared" ref="E108:L108" si="65">E34+E71</f>
        <v>4999.8</v>
      </c>
      <c r="F108" s="75">
        <f t="shared" si="65"/>
        <v>0</v>
      </c>
      <c r="G108" s="75">
        <f t="shared" si="65"/>
        <v>0</v>
      </c>
      <c r="H108" s="75">
        <f t="shared" si="65"/>
        <v>0</v>
      </c>
      <c r="I108" s="75">
        <f t="shared" si="65"/>
        <v>0</v>
      </c>
      <c r="J108" s="75">
        <f t="shared" si="65"/>
        <v>0</v>
      </c>
      <c r="K108" s="75">
        <f t="shared" si="65"/>
        <v>0</v>
      </c>
      <c r="L108" s="75">
        <f t="shared" si="65"/>
        <v>0</v>
      </c>
      <c r="M108" s="75">
        <f t="shared" si="5"/>
        <v>4999.8</v>
      </c>
      <c r="N108" s="75">
        <f t="shared" ref="N108:X108" si="66">N34+N71</f>
        <v>0</v>
      </c>
      <c r="O108" s="75">
        <f t="shared" si="66"/>
        <v>15.3</v>
      </c>
      <c r="P108" s="75">
        <f t="shared" si="66"/>
        <v>0</v>
      </c>
      <c r="Q108" s="75">
        <f t="shared" si="66"/>
        <v>0</v>
      </c>
      <c r="R108" s="75">
        <f t="shared" si="66"/>
        <v>0</v>
      </c>
      <c r="S108" s="75">
        <f t="shared" si="66"/>
        <v>0</v>
      </c>
      <c r="T108" s="75">
        <f t="shared" si="66"/>
        <v>0</v>
      </c>
      <c r="U108" s="75">
        <f t="shared" si="66"/>
        <v>0</v>
      </c>
      <c r="V108" s="75">
        <f t="shared" si="66"/>
        <v>0</v>
      </c>
      <c r="W108" s="75">
        <f t="shared" si="66"/>
        <v>-7.65</v>
      </c>
      <c r="X108" s="75">
        <f t="shared" si="66"/>
        <v>0</v>
      </c>
      <c r="Y108" s="75">
        <f t="shared" si="3"/>
        <v>7.65</v>
      </c>
      <c r="Z108" s="75">
        <f t="shared" si="3"/>
        <v>4999.8</v>
      </c>
    </row>
    <row r="109" spans="1:26" ht="14.25" customHeight="1" thickBot="1" x14ac:dyDescent="0.2">
      <c r="A109" s="189" t="s">
        <v>48</v>
      </c>
      <c r="B109" s="189"/>
      <c r="C109" s="189"/>
      <c r="D109" s="189"/>
      <c r="E109" s="77">
        <f>SUM(E77:E108)</f>
        <v>241700.38000000003</v>
      </c>
      <c r="F109" s="77">
        <f t="shared" ref="F109:L109" si="67">SUM(F77:F108)</f>
        <v>5000</v>
      </c>
      <c r="G109" s="77">
        <f t="shared" si="67"/>
        <v>1130.6600000000001</v>
      </c>
      <c r="H109" s="77">
        <f t="shared" si="67"/>
        <v>300</v>
      </c>
      <c r="I109" s="77">
        <f t="shared" si="67"/>
        <v>8464</v>
      </c>
      <c r="J109" s="77">
        <f t="shared" si="67"/>
        <v>5279.48</v>
      </c>
      <c r="K109" s="77">
        <f t="shared" si="67"/>
        <v>1762.86</v>
      </c>
      <c r="L109" s="77">
        <f t="shared" si="67"/>
        <v>2285</v>
      </c>
      <c r="M109" s="77">
        <f>SUM(M77:M108)</f>
        <v>265922.38000000006</v>
      </c>
      <c r="N109" s="77">
        <f t="shared" ref="N109:X109" si="68">SUM(N77:N108)</f>
        <v>-344.27</v>
      </c>
      <c r="O109" s="77">
        <f t="shared" si="68"/>
        <v>20148.699999999993</v>
      </c>
      <c r="P109" s="77">
        <f t="shared" si="68"/>
        <v>565.34</v>
      </c>
      <c r="Q109" s="77">
        <f t="shared" si="68"/>
        <v>24270</v>
      </c>
      <c r="R109" s="77">
        <f t="shared" si="68"/>
        <v>499.99</v>
      </c>
      <c r="S109" s="77">
        <f t="shared" si="68"/>
        <v>-0.94000000000000006</v>
      </c>
      <c r="T109" s="77">
        <f t="shared" si="68"/>
        <v>3109.3000000000006</v>
      </c>
      <c r="U109" s="77">
        <f t="shared" si="68"/>
        <v>1695.98</v>
      </c>
      <c r="V109" s="77">
        <f t="shared" si="68"/>
        <v>376.89</v>
      </c>
      <c r="W109" s="77">
        <f t="shared" si="68"/>
        <v>-11262.279999999997</v>
      </c>
      <c r="X109" s="77">
        <f t="shared" si="68"/>
        <v>6168</v>
      </c>
      <c r="Y109" s="77">
        <f>SUM(Y77:Y108)</f>
        <v>45226.71</v>
      </c>
      <c r="Z109" s="77">
        <f t="shared" ref="Z109" si="69">SUM(Z77:Z108)</f>
        <v>229524.2</v>
      </c>
    </row>
  </sheetData>
  <mergeCells count="9">
    <mergeCell ref="A72:D72"/>
    <mergeCell ref="A35:D35"/>
    <mergeCell ref="A109:D109"/>
    <mergeCell ref="A1:K1"/>
    <mergeCell ref="L1:Z1"/>
    <mergeCell ref="A38:K38"/>
    <mergeCell ref="L38:Z38"/>
    <mergeCell ref="A75:K75"/>
    <mergeCell ref="L75:Z75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SAAG2016</dc:creator>
  <cp:lastModifiedBy>PONCE</cp:lastModifiedBy>
  <cp:lastPrinted>2017-03-11T18:49:48Z</cp:lastPrinted>
  <dcterms:created xsi:type="dcterms:W3CDTF">2017-03-04T16:15:03Z</dcterms:created>
  <dcterms:modified xsi:type="dcterms:W3CDTF">2017-06-21T15:26:05Z</dcterms:modified>
</cp:coreProperties>
</file>